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605" documentId="120_S{2AC9BD13-BADA-5192-A53E-5A8FF88502F6}" xr6:coauthVersionLast="47" xr6:coauthVersionMax="47" xr10:uidLastSave="{17B20225-DFC4-4DC3-8FD8-91691A483538}"/>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<sst xmlns="http://schemas.openxmlformats.org/spreadsheetml/2006/main" count="180321" uniqueCount="39145">
  <si>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</si>
  <si>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</si>
  <si>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</si>
  <si>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</si>
  <si>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</si>
  <si>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</si>
  <si>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</si>
  <si>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</si>
  <si>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</si>
  <si>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</si>
  <si>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</si>
  <si>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</si>
  <si>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</si>
  <si>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</si>
  <si>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</si>
  <si>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</si>
  <si>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</si>
  <si>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</si>
  <si>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</si>
  <si>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</si>
  <si>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</si>
  <si>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</si>
  <si>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</si>
  <si>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</si>
  <si>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</si>
  <si>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</si>
  <si>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</si>
  <si>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</si>
  <si>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</si>
  <si>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</si>
  <si>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</si>
  <si>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</si>
  <si>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</si>
  <si>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</si>
  <si>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</si>
  <si>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</si>
  <si>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</si>
  <si>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</si>
  <si>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</si>
  <si>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</si>
  <si>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</si>
  <si>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</si>
  <si>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</si>
  <si>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</si>
  <si>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</si>
  <si>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</si>
  <si>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</si>
  <si>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</si>
  <si>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</si>
  <si>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</si>
  <si>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</si>
  <si>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</si>
  <si>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</si>
  <si>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</si>
  <si>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</si>
  <si>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</si>
  <si>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</si>
  <si>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</si>
  <si>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</si>
  <si>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</si>
  <si>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</si>
  <si>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</si>
  <si>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</si>
  <si>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</si>
  <si>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</si>
  <si>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</si>
  <si>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</si>
  <si>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</si>
  <si>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</si>
  <si>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</si>
  <si>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</si>
  <si>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</si>
  <si>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</si>
  <si>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</si>
  <si>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</si>
  <si>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</si>
  <si>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</si>
  <si>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</si>
  <si>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</si>
  <si>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</si>
  <si>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</si>
  <si>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</si>
  <si>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</si>
  <si>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</si>
  <si>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</si>
  <si>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</si>
  <si>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</si>
  <si>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</si>
  <si>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</si>
  <si>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</si>
  <si>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</si>
  <si>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</si>
  <si>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</si>
  <si>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</si>
  <si>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</si>
  <si>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</si>
  <si>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</si>
  <si>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</si>
  <si>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</si>
  <si>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</si>
  <si>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</si>
  <si>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</si>
  <si>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</si>
  <si>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</si>
  <si>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</si>
  <si>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</si>
  <si>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</si>
  <si>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</si>
  <si>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</si>
  <si>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</si>
  <si>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</si>
  <si>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</si>
  <si>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</si>
  <si>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</si>
  <si>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</si>
  <si>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</si>
  <si>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</si>
  <si>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</si>
  <si>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</si>
  <si>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</si>
  <si>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</si>
  <si>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</si>
  <si>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</si>
  <si>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</si>
  <si>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</si>
  <si>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</si>
  <si>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</si>
  <si>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</si>
  <si>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</si>
  <si>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</si>
  <si>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</si>
  <si>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</si>
  <si>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</si>
  <si>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</si>
  <si>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</si>
  <si>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</si>
  <si>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</si>
  <si>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</si>
  <si>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</si>
  <si>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</si>
  <si>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</si>
  <si>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</si>
  <si>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</si>
  <si>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</si>
  <si>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</si>
  <si>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</si>
  <si>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</si>
  <si>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</si>
  <si>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</si>
  <si>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</si>
  <si>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</si>
  <si>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</si>
  <si>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</si>
  <si>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</si>
  <si>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</si>
  <si>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</si>
  <si>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</si>
  <si>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</si>
  <si>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</si>
  <si>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</si>
  <si>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</si>
  <si>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</si>
  <si>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</si>
  <si>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</si>
  <si>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</si>
  <si>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</si>
  <si>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</si>
  <si>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</si>
  <si>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</si>
  <si>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</si>
  <si>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</si>
  <si>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</si>
  <si>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</si>
  <si>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</si>
  <si>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</si>
  <si>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</si>
  <si>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</si>
  <si>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</si>
  <si>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</si>
  <si>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</si>
  <si>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</si>
  <si>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</si>
  <si>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</si>
  <si>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</si>
  <si>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</si>
  <si>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</si>
  <si>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</si>
  <si>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</si>
  <si>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</si>
  <si>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</si>
  <si>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</si>
  <si>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</si>
  <si>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</si>
  <si>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</si>
  <si>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</si>
  <si>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</si>
  <si>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</si>
  <si>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</si>
  <si>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</si>
  <si>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</si>
  <si>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</si>
  <si>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</si>
  <si>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</si>
  <si>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</si>
  <si>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</si>
  <si>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</si>
  <si>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</si>
  <si>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</si>
  <si>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</si>
  <si>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</si>
  <si>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</si>
  <si>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</si>
  <si>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</si>
  <si>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</si>
  <si>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</si>
  <si>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</si>
  <si>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</si>
  <si>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</si>
  <si>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</si>
  <si>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</si>
  <si>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</si>
  <si>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</si>
  <si>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</si>
  <si>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</si>
  <si>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</si>
  <si>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</si>
  <si>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</si>
  <si>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</si>
  <si>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</si>
  <si>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</si>
  <si>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</si>
  <si>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</si>
  <si>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</si>
  <si>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</si>
  <si>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</si>
  <si>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</si>
  <si>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</si>
  <si>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</si>
  <si>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</si>
  <si>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</si>
  <si>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</si>
  <si>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</si>
  <si>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</si>
  <si>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</si>
  <si>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</si>
  <si>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</si>
  <si>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</si>
  <si>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</si>
  <si>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</si>
  <si>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</si>
  <si>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</si>
  <si>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</si>
  <si>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</si>
  <si>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</si>
  <si>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</si>
  <si>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</si>
  <si>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</si>
  <si>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</si>
  <si>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</si>
  <si>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</si>
  <si>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</si>
  <si>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</si>
  <si>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</si>
  <si>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</si>
  <si>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</si>
  <si>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</si>
  <si>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</si>
  <si>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</si>
  <si>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</si>
  <si>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</si>
  <si>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</si>
  <si>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</si>
  <si>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</si>
  <si>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</si>
  <si>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</si>
  <si>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</si>
  <si>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</si>
  <si>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</si>
  <si>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</si>
  <si>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</si>
  <si>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</si>
  <si>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</si>
  <si>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</si>
  <si>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</si>
  <si>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</si>
  <si>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</si>
  <si>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</si>
  <si>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</si>
  <si>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</si>
  <si>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</si>
  <si>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</si>
  <si>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</si>
  <si>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</si>
  <si>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</si>
  <si>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</si>
  <si>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</si>
  <si>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</si>
  <si>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</si>
  <si>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</si>
  <si>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</si>
  <si>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</si>
  <si>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</si>
  <si>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</si>
  <si>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</si>
  <si>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</si>
  <si>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</si>
  <si>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</si>
  <si>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</si>
  <si>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</si>
  <si>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</si>
  <si>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</si>
  <si>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</si>
  <si>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</si>
  <si>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</si>
  <si>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</si>
  <si>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</si>
  <si>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</si>
  <si>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</si>
  <si>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</si>
  <si>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</si>
  <si>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</si>
  <si>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</si>
  <si>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</si>
  <si>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</si>
  <si>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</si>
  <si>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</si>
  <si>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</si>
  <si>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</si>
  <si>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</si>
  <si>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</si>
  <si>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</si>
  <si>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</si>
  <si>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</si>
  <si>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</si>
  <si>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</si>
  <si>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</si>
  <si>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</si>
  <si>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</si>
  <si>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</si>
  <si>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</si>
  <si>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</si>
  <si>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</si>
  <si>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</si>
  <si>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</si>
  <si>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</si>
  <si>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</si>
  <si>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</si>
  <si>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</si>
  <si>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</si>
  <si>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</si>
  <si>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</si>
  <si>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</si>
  <si>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</si>
  <si>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</si>
  <si>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</si>
  <si>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</si>
  <si>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</si>
  <si>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</si>
  <si>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</si>
  <si>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</si>
  <si>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</si>
  <si>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</si>
  <si>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</si>
  <si>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</si>
  <si>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</si>
  <si>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</si>
  <si>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</si>
  <si>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</si>
  <si>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</si>
  <si>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</si>
  <si>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</si>
  <si>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</si>
  <si>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</si>
  <si>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</si>
  <si>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</si>
  <si>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</si>
  <si>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</si>
  <si>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</si>
  <si>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</si>
  <si>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</si>
  <si>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</si>
  <si>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</si>
  <si>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</si>
  <si>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</si>
  <si>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</si>
  <si>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</si>
  <si>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</si>
  <si>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</si>
  <si>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</si>
  <si>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</si>
  <si>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</si>
  <si>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</si>
  <si>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</si>
  <si>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</si>
  <si>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</si>
  <si>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</si>
  <si>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</si>
  <si>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</si>
  <si>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</si>
  <si>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</si>
  <si>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</si>
  <si>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</si>
  <si>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</si>
  <si>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</si>
  <si>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</si>
  <si>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</si>
  <si>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</si>
  <si>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</si>
  <si>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</si>
  <si>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</si>
  <si>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</si>
  <si>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</si>
  <si>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</si>
  <si>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</si>
  <si>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</si>
  <si>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</si>
  <si>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</si>
  <si>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</si>
  <si>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</si>
  <si>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</si>
  <si>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</si>
  <si>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</si>
  <si>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</si>
  <si>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</si>
  <si>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</si>
  <si>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</si>
  <si>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</si>
  <si>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</si>
  <si>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</si>
  <si>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</si>
  <si>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</si>
  <si>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</si>
  <si>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</si>
  <si>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</si>
  <si>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</si>
  <si>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</si>
  <si>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</si>
  <si>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</si>
  <si>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</si>
  <si>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</si>
  <si>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</si>
  <si>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</si>
  <si>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</si>
  <si>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</si>
  <si>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</si>
  <si>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</si>
  <si>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</si>
  <si>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</si>
  <si>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</si>
  <si>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</si>
  <si>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</si>
  <si>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</si>
  <si>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</si>
  <si>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</si>
  <si>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</si>
  <si>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</si>
  <si>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</si>
  <si>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</si>
  <si>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</si>
  <si>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</si>
  <si>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</si>
  <si>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</si>
  <si>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</si>
  <si>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</si>
  <si>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</si>
  <si>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</si>
  <si>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</si>
  <si>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</si>
  <si>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</si>
  <si>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</si>
  <si>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</si>
  <si>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</si>
  <si>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</si>
  <si>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</si>
  <si>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</si>
  <si>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</si>
  <si>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</si>
  <si>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</si>
  <si>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</si>
  <si>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</si>
  <si>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</si>
  <si>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</si>
  <si>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</si>
  <si>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</si>
  <si>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</si>
  <si>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</si>
  <si>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</si>
  <si>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</si>
  <si>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</si>
  <si>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</si>
  <si>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</si>
  <si>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</si>
  <si>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</si>
  <si>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</si>
  <si>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</si>
  <si>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</si>
  <si>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</si>
  <si>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</si>
  <si>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</si>
  <si>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</si>
  <si>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</si>
  <si>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</si>
  <si>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</si>
  <si>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</si>
  <si>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</si>
  <si>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</si>
  <si>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</si>
  <si>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</si>
  <si>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</si>
  <si>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</si>
  <si>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</si>
  <si>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</si>
  <si>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</si>
  <si>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</si>
  <si>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</si>
  <si>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</si>
  <si>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</si>
  <si>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</si>
  <si>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</si>
  <si>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</si>
  <si>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</si>
  <si>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</si>
  <si>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</si>
  <si>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</si>
  <si>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</si>
  <si>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</si>
  <si>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</si>
  <si>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</si>
  <si>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</si>
  <si>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</si>
  <si>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</si>
  <si>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</si>
  <si>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</si>
  <si>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</si>
  <si>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</si>
  <si>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</si>
  <si>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</si>
  <si>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</si>
  <si>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</si>
  <si>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</si>
  <si>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</si>
  <si>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</si>
  <si>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</si>
  <si>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</si>
  <si>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</si>
  <si>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</si>
  <si>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</si>
  <si>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</si>
  <si>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</si>
  <si>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</si>
  <si>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</si>
  <si>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</si>
  <si>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</si>
  <si>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</si>
  <si>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</si>
  <si>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</si>
  <si>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</si>
  <si>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</si>
  <si>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</si>
  <si>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</si>
  <si>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</si>
  <si>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</si>
  <si>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</si>
  <si>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</si>
  <si>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</si>
  <si>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</si>
  <si>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</si>
  <si>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</si>
  <si>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</si>
  <si>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</si>
  <si>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</si>
  <si>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</si>
  <si>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</si>
  <si>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</si>
  <si>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</si>
  <si>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</si>
  <si>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</si>
  <si>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</si>
  <si>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</si>
  <si>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</si>
  <si>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</si>
  <si>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</si>
  <si>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</si>
  <si>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</si>
  <si>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</si>
  <si>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</si>
  <si>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</si>
  <si>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</si>
  <si>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</si>
  <si>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</si>
  <si>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</si>
  <si>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</si>
  <si>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</si>
  <si>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</si>
  <si>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</si>
  <si>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</si>
  <si>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</si>
  <si>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</si>
  <si>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</si>
  <si>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</si>
  <si>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</si>
  <si>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</si>
  <si>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</si>
  <si>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</si>
  <si>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</si>
  <si>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</si>
  <si>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</si>
  <si>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</si>
  <si>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</si>
  <si>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</si>
  <si>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</si>
  <si>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</si>
  <si>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</si>
  <si>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</si>
  <si>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</si>
  <si>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</si>
  <si>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</si>
  <si>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</si>
  <si>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</si>
  <si>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</si>
  <si>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</si>
  <si>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</si>
  <si>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</si>
  <si>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</si>
  <si>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</si>
  <si>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</si>
  <si>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</si>
  <si>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</si>
  <si>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</si>
  <si>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</si>
  <si>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</si>
  <si>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</si>
  <si>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</si>
  <si>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</si>
  <si>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</si>
  <si>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</si>
  <si>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</si>
  <si>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</si>
  <si>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</si>
  <si>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</si>
  <si>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</si>
  <si>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</si>
  <si>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</si>
  <si>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</si>
  <si>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</si>
  <si>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</si>
  <si>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</si>
  <si>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</si>
  <si>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</si>
  <si>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</si>
  <si>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</si>
  <si>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</si>
  <si>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</si>
  <si>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</si>
  <si>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</si>
  <si>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</si>
  <si>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</si>
  <si>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</si>
  <si>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</si>
  <si>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</si>
  <si>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</si>
  <si>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</si>
  <si>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</si>
  <si>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</si>
  <si>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</si>
  <si>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</si>
  <si>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</si>
  <si>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</si>
  <si>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</si>
  <si>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</si>
  <si>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</si>
  <si>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</si>
  <si>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</si>
  <si>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</si>
  <si>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</si>
  <si>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</si>
  <si>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</si>
  <si>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</si>
  <si>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</si>
  <si>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</si>
  <si>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</si>
  <si>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</si>
  <si>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</si>
  <si>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</si>
  <si>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</si>
  <si>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</si>
  <si>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</si>
  <si>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</si>
  <si>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</si>
  <si>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</si>
  <si>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</si>
  <si>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</si>
  <si>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</si>
  <si>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</si>
  <si>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</si>
  <si>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</si>
  <si>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</si>
  <si>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</si>
  <si>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</si>
  <si>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</si>
  <si>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</si>
  <si>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</si>
  <si>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</si>
  <si>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</si>
  <si>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</si>
  <si>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</si>
  <si>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</si>
  <si>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</si>
  <si>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</si>
  <si>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</si>
  <si>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</si>
  <si>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</si>
  <si>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</si>
  <si>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</si>
  <si>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</si>
  <si>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</si>
  <si>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</si>
  <si>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</si>
  <si>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</si>
  <si>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</si>
  <si>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</si>
  <si>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</si>
  <si>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</si>
  <si>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</si>
  <si>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</si>
  <si>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</si>
  <si>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</si>
  <si>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</si>
  <si>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</si>
  <si>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</si>
  <si>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</si>
  <si>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</si>
  <si>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</si>
  <si>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</si>
  <si>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</si>
  <si>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</si>
  <si>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</si>
  <si>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</si>
  <si>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</si>
  <si>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</si>
  <si>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</si>
  <si>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</si>
  <si>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</si>
  <si>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</si>
  <si>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</si>
  <si>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</si>
  <si>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</si>
  <si>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</si>
  <si>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</si>
  <si>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</si>
  <si>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</si>
  <si>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</si>
  <si>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</si>
  <si>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</si>
  <si>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</si>
  <si>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</si>
  <si>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</si>
  <si>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</si>
  <si>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</si>
  <si>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</si>
  <si>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</si>
  <si>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</si>
  <si>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</si>
  <si>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</si>
  <si>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</si>
  <si>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</si>
  <si>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</si>
  <si>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</si>
  <si>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</si>
  <si>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</si>
  <si>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</si>
  <si>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</si>
  <si>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</si>
  <si>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</si>
  <si>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</si>
  <si>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</si>
  <si>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</si>
  <si>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</si>
  <si>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</si>
  <si>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</si>
  <si>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</si>
  <si>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</si>
  <si>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</si>
  <si>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</si>
  <si>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</si>
  <si>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</si>
  <si>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</si>
  <si>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</si>
  <si>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</si>
  <si>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</si>
  <si>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</si>
  <si>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</si>
  <si>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</si>
  <si>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</si>
  <si>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</si>
  <si>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</si>
  <si>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</si>
  <si>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</si>
  <si>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</si>
  <si>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</si>
  <si>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</si>
  <si>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</si>
  <si>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</si>
  <si>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</si>
  <si>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</si>
  <si>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</si>
  <si>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</si>
  <si>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</si>
  <si>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</si>
  <si>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</si>
  <si>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</si>
  <si>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</si>
  <si>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</si>
  <si>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</si>
  <si>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</si>
  <si>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</si>
  <si>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</si>
  <si>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</si>
  <si>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</si>
  <si>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</si>
  <si>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</si>
  <si>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</si>
  <si>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</si>
  <si>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</si>
  <si>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</si>
  <si>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</si>
  <si>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</si>
  <si>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</si>
  <si>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</si>
  <si>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</si>
  <si>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</si>
  <si>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</si>
  <si>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</si>
  <si>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</si>
  <si>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</si>
  <si>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</si>
  <si>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</si>
  <si>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</si>
  <si>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</si>
  <si>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</si>
  <si>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</si>
  <si>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</si>
  <si>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</si>
  <si>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</si>
  <si>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</si>
  <si>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</si>
  <si>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</si>
  <si>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</si>
  <si>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</si>
  <si>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</si>
  <si>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</si>
  <si>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</si>
  <si>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</si>
  <si>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</si>
  <si>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</si>
  <si>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</si>
  <si>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</si>
  <si>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</si>
  <si>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</si>
  <si>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</si>
  <si>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</si>
  <si>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</si>
  <si>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</si>
  <si>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</si>
  <si>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</si>
  <si>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</si>
  <si>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</si>
  <si>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</si>
  <si>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</si>
  <si>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</si>
  <si>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</si>
  <si>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</si>
  <si>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</si>
  <si>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</si>
  <si>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</si>
  <si>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</si>
  <si>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</si>
  <si>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</si>
  <si>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</si>
  <si>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</si>
  <si>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</si>
  <si>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</si>
  <si>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</si>
  <si>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</si>
  <si>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</si>
  <si>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</si>
  <si>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</si>
  <si>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</si>
  <si>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</si>
  <si>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</si>
  <si>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</si>
  <si>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</si>
  <si>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</si>
  <si>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</si>
  <si>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</si>
  <si>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</si>
  <si>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</si>
  <si>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</si>
  <si>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</si>
  <si>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</si>
  <si>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</si>
  <si>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</si>
  <si>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</si>
  <si>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</si>
  <si>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</si>
  <si>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</si>
  <si>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</si>
  <si>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</si>
  <si>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</si>
  <si>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</si>
  <si>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</si>
  <si>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</si>
  <si>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</si>
  <si>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</si>
  <si>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</si>
  <si>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</si>
  <si>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</si>
  <si>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</si>
  <si>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</si>
  <si>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</si>
  <si>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</si>
  <si>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</si>
  <si>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</si>
  <si>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</si>
  <si>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</si>
  <si>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</si>
  <si>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</si>
  <si>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</si>
  <si>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</si>
  <si>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</si>
  <si>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</si>
  <si>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</si>
  <si>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</si>
  <si>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</si>
  <si>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</si>
  <si>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</si>
  <si>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</si>
  <si>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</si>
  <si>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</si>
  <si>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</si>
  <si>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</si>
  <si>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</si>
  <si>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</si>
  <si>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</si>
  <si>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</si>
  <si>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</si>
  <si>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</si>
  <si>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</si>
  <si>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</si>
  <si>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</si>
  <si>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</si>
  <si>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</si>
  <si>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</si>
  <si>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</si>
  <si>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</si>
  <si>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</si>
  <si>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</si>
  <si>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</si>
  <si>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</si>
  <si>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</si>
  <si>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</si>
  <si>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</si>
  <si>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</si>
  <si>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</si>
  <si>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</si>
  <si>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</si>
  <si>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</si>
  <si>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</si>
  <si>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</si>
  <si>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</si>
  <si>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</si>
  <si>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</si>
  <si>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</si>
  <si>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</si>
  <si>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</si>
  <si>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</si>
  <si>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</si>
  <si>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</si>
  <si>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</si>
  <si>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</si>
  <si>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</si>
  <si>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</si>
  <si>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</si>
  <si>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</si>
  <si>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</si>
  <si>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</si>
  <si>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</si>
  <si>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</si>
  <si>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</si>
  <si>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</si>
  <si>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</si>
  <si>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</si>
  <si>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</si>
  <si>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</si>
  <si>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</si>
  <si>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</si>
  <si>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</si>
  <si>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</si>
  <si>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</si>
  <si>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</si>
  <si>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</si>
  <si>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</si>
  <si>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</si>
  <si>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</si>
  <si>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</si>
  <si>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</si>
  <si>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</si>
  <si>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</si>
  <si>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</si>
  <si>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</si>
  <si>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</si>
  <si>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</si>
  <si>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</si>
  <si>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</si>
  <si>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</si>
  <si>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</si>
  <si>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</si>
  <si>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</si>
  <si>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</si>
  <si>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</si>
  <si>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</si>
  <si>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</si>
  <si>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</si>
  <si>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</si>
  <si>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</si>
  <si>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</si>
  <si>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</si>
  <si>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</si>
  <si>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</si>
  <si>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</si>
  <si>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</si>
  <si>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</si>
  <si>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</si>
  <si>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</si>
  <si>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</si>
  <si>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</si>
  <si>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</si>
  <si>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</si>
  <si>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</si>
  <si>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</si>
  <si>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</si>
  <si>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</si>
  <si>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</si>
  <si>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</si>
  <si>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</si>
  <si>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</si>
  <si>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</si>
  <si>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</si>
  <si>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</si>
  <si>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</si>
  <si>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</si>
  <si>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</si>
  <si>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</si>
  <si>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</si>
  <si>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</si>
  <si>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</si>
  <si>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</si>
  <si>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</si>
  <si>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</si>
  <si>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</si>
  <si>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</si>
  <si>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</si>
  <si>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</si>
  <si>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</si>
  <si>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</si>
  <si>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</si>
  <si>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</si>
  <si>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</si>
  <si>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</si>
  <si>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</si>
  <si>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</si>
  <si>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</si>
  <si>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</si>
  <si>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</si>
  <si>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</si>
  <si>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</si>
  <si>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</si>
  <si>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</si>
  <si>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</si>
  <si>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</si>
  <si>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</si>
  <si>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</si>
  <si>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</si>
  <si>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</si>
  <si>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</si>
  <si>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</si>
  <si>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</si>
  <si>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</si>
  <si>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</si>
  <si>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</si>
  <si>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</si>
  <si>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</si>
  <si>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</si>
  <si>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</si>
  <si>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</si>
  <si>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</si>
  <si>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</si>
  <si>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</si>
  <si>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</si>
  <si>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</si>
  <si>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</si>
  <si>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</si>
  <si>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</si>
  <si>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</si>
  <si>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</si>
  <si>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</si>
  <si>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</si>
  <si>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</si>
  <si>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</si>
  <si>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</si>
  <si>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</si>
  <si>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</si>
  <si>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</si>
  <si>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</si>
  <si>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</si>
  <si>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</si>
  <si>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</si>
  <si>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</si>
  <si>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</si>
  <si>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</si>
  <si>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</si>
  <si>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</si>
  <si>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</si>
  <si>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</si>
  <si>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</si>
  <si>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</si>
  <si>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</si>
  <si>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</si>
  <si>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</si>
  <si>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</si>
  <si>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</si>
  <si>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</si>
  <si>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</si>
  <si>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</si>
  <si>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</si>
  <si>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</si>
  <si>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</si>
  <si>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</si>
  <si>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</si>
  <si>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</si>
  <si>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</si>
  <si>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</si>
  <si>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</si>
  <si>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</si>
  <si>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</si>
  <si>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</si>
  <si>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</si>
  <si>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</si>
  <si>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</si>
  <si>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</si>
  <si>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</si>
  <si>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</si>
  <si>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</si>
  <si>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</si>
  <si>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</si>
  <si>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</si>
  <si>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</si>
  <si>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</si>
  <si>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</si>
  <si>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</si>
  <si>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</si>
  <si>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</si>
  <si>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</si>
  <si>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</si>
  <si>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</si>
  <si>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</si>
  <si>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</si>
  <si>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</si>
  <si>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</si>
  <si>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</si>
  <si>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</si>
  <si>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</si>
  <si>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</si>
  <si>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</si>
  <si>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</si>
  <si>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</si>
  <si>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</si>
  <si>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</si>
  <si>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</si>
  <si>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</si>
  <si>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</si>
  <si>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</si>
  <si>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</si>
  <si>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</si>
  <si>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</si>
  <si>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</si>
  <si>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</si>
  <si>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</si>
  <si>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</si>
  <si>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</si>
  <si>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</si>
  <si>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</si>
  <si>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</si>
  <si>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</si>
  <si>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</si>
  <si>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</si>
  <si>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</si>
  <si>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</si>
  <si>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</si>
  <si>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</si>
  <si>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</si>
  <si>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</si>
  <si>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</si>
  <si>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</si>
  <si>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</si>
  <si>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</si>
  <si>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</si>
  <si>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</si>
  <si>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</si>
  <si>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</si>
  <si>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</si>
  <si>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</si>
  <si>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</si>
  <si>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</si>
  <si>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</si>
  <si>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</si>
  <si>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</si>
  <si>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</si>
  <si>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</si>
  <si>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</si>
  <si>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</si>
  <si>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</si>
  <si>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</si>
  <si>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</si>
  <si>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</si>
  <si>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</si>
  <si>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</si>
  <si>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</si>
  <si>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</si>
  <si>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</si>
  <si>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</si>
  <si>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</si>
  <si>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</si>
  <si>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</si>
  <si>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</si>
  <si>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</si>
  <si>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</si>
  <si>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</si>
  <si>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</si>
  <si>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</si>
  <si>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</si>
  <si>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</si>
  <si>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</si>
  <si>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</si>
  <si>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</si>
  <si>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</si>
  <si>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</si>
  <si>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</si>
  <si>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</si>
  <si>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</si>
  <si>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</si>
  <si>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</si>
  <si>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</si>
  <si>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</si>
  <si>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</si>
  <si>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</si>
  <si>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</si>
  <si>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</si>
  <si>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</si>
  <si>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</si>
  <si>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</si>
  <si>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</si>
  <si>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</si>
  <si>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</si>
  <si>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</si>
  <si>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</si>
  <si>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</si>
  <si>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</si>
  <si>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</si>
  <si>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</si>
  <si>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</si>
  <si>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</si>
  <si>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</si>
  <si>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</si>
  <si>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</si>
  <si>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</si>
  <si>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</si>
  <si>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</si>
  <si>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</si>
  <si>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</si>
  <si>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</si>
  <si>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</si>
  <si>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</si>
  <si>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</si>
  <si>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</si>
  <si>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</si>
  <si>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</si>
  <si>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</si>
  <si>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</si>
  <si>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</si>
  <si>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</si>
  <si>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</si>
  <si>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</si>
  <si>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</si>
  <si>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</si>
  <si>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</si>
  <si>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</si>
  <si>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</si>
  <si>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</si>
  <si>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</si>
  <si>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</si>
  <si>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</si>
  <si>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</si>
  <si>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</si>
  <si>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</si>
  <si>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</si>
  <si>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</si>
  <si>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</si>
  <si>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</si>
  <si>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</si>
  <si>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</si>
  <si>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</si>
  <si>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</si>
  <si>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</si>
  <si>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</si>
  <si>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</si>
  <si>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</si>
  <si>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</si>
  <si>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</si>
  <si>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</si>
  <si>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</si>
  <si>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</si>
  <si>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</si>
  <si>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</si>
  <si>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</si>
  <si>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</si>
  <si>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</si>
  <si>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</si>
  <si>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</si>
  <si>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</si>
  <si>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</si>
  <si>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</si>
  <si>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</si>
  <si>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</si>
  <si>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</si>
  <si>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</si>
  <si>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</si>
  <si>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</si>
  <si>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</si>
  <si>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</si>
  <si>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</si>
  <si>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</si>
  <si>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</si>
  <si>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</si>
  <si>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</si>
  <si>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</si>
  <si>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</si>
  <si>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</si>
  <si>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</si>
  <si>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</si>
  <si>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</si>
  <si>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</si>
  <si>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</si>
  <si>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</si>
  <si>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</si>
  <si>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</si>
  <si>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</si>
  <si>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</si>
  <si>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</si>
  <si>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</si>
  <si>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</si>
  <si>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</si>
  <si>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</si>
  <si>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</si>
  <si>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</si>
  <si>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</si>
  <si>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</si>
  <si>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</si>
  <si>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</si>
  <si>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</si>
  <si>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</si>
  <si>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</si>
  <si>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</si>
  <si>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</si>
  <si>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</si>
  <si>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</si>
  <si>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</si>
  <si>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</si>
  <si>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</si>
  <si>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</si>
  <si>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</si>
  <si>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</si>
  <si>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</si>
  <si>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</si>
  <si>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</si>
  <si>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</si>
  <si>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</si>
  <si>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</si>
  <si>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</si>
  <si>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</si>
  <si>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</si>
  <si>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</si>
  <si>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</si>
  <si>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</si>
  <si>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</si>
  <si>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</si>
  <si>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</si>
  <si>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</si>
  <si>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</si>
  <si>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</si>
  <si>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</si>
  <si>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</si>
  <si>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</si>
  <si>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</si>
  <si>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</si>
  <si>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</si>
  <si>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</si>
  <si>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</si>
  <si>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</si>
  <si>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</si>
  <si>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</si>
  <si>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</si>
  <si>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</si>
  <si>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</si>
  <si>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</si>
  <si>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</si>
  <si>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</si>
  <si>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</si>
  <si>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</si>
  <si>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</si>
  <si>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</si>
  <si>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</si>
  <si>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</si>
  <si>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</si>
  <si>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</si>
  <si>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</si>
  <si>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</si>
  <si>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</si>
  <si>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</si>
  <si>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</si>
  <si>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</si>
  <si>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</si>
  <si>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</si>
  <si>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</si>
  <si>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</si>
  <si>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</si>
  <si>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</si>
  <si>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</si>
  <si>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</si>
  <si>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</si>
  <si>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</si>
  <si>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</si>
  <si>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</si>
  <si>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</si>
  <si>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</si>
  <si>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</si>
  <si>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</si>
  <si>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</si>
  <si>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</si>
  <si>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</si>
  <si>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</si>
  <si>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</si>
  <si>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</si>
  <si>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</si>
  <si>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</si>
  <si>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</si>
  <si>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</si>
  <si>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</si>
  <si>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</si>
  <si>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</si>
  <si>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</si>
  <si>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</si>
  <si>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</si>
  <si>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</si>
  <si>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</si>
  <si>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</si>
  <si>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</si>
  <si>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</si>
  <si>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</si>
  <si>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</si>
  <si>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</si>
  <si>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</si>
  <si>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</si>
  <si>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</si>
  <si>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</si>
  <si>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</si>
  <si>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</si>
  <si>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</si>
  <si>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</si>
  <si>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</si>
  <si>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</si>
  <si>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</si>
  <si>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</si>
  <si>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</si>
  <si>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</si>
  <si>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</si>
  <si>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</si>
  <si>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</si>
  <si>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</si>
  <si>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</si>
  <si>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</si>
  <si>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</si>
  <si>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</si>
  <si>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</si>
  <si>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</si>
  <si>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</si>
  <si>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</si>
  <si>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</si>
  <si>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</si>
  <si>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</si>
  <si>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</si>
  <si>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</si>
  <si>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</si>
  <si>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</si>
  <si>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</si>
  <si>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</si>
  <si>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</si>
  <si>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</si>
  <si>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</si>
  <si>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</si>
  <si>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</si>
  <si>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</si>
  <si>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</si>
  <si>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</si>
  <si>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</si>
  <si>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</si>
  <si>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</si>
  <si>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</si>
  <si>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</si>
  <si>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</si>
  <si>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</si>
  <si>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</si>
  <si>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</si>
  <si>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</si>
  <si>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</si>
  <si>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</si>
  <si>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</si>
  <si>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</si>
  <si>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</si>
  <si>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</si>
  <si>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</si>
  <si>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</si>
  <si>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</si>
  <si>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</si>
  <si>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</si>
  <si>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</si>
  <si>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</si>
  <si>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</si>
  <si>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</si>
  <si>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</si>
  <si>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</si>
  <si>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</si>
  <si>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</si>
  <si>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</si>
  <si>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</si>
  <si>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</si>
  <si>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</si>
  <si>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</si>
  <si>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</si>
  <si>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</si>
  <si>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</si>
  <si>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</si>
  <si>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</si>
  <si>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</si>
  <si>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</si>
  <si>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</si>
  <si>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</si>
  <si>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</si>
  <si>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</si>
  <si>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</si>
  <si>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</si>
  <si>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</si>
  <si>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</si>
  <si>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</si>
  <si>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</si>
  <si>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</si>
  <si>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</si>
  <si>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</si>
  <si>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</si>
  <si>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</si>
  <si>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</si>
  <si>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</si>
  <si>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</si>
  <si>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</si>
  <si>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</si>
  <si>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</si>
  <si>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</si>
  <si>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</si>
  <si>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</si>
  <si>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</si>
  <si>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</si>
  <si>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</si>
  <si>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</si>
  <si>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</si>
  <si>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</si>
  <si>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</si>
  <si>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</si>
  <si>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</si>
  <si>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</si>
  <si>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</si>
  <si>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</si>
  <si>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</si>
  <si>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</si>
  <si>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</si>
  <si>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</si>
  <si>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</si>
  <si>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</si>
  <si>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</si>
  <si>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</si>
  <si>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</si>
  <si>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</si>
  <si>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</si>
  <si>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</si>
  <si>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</si>
  <si>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</si>
  <si>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</si>
  <si>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</si>
  <si>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</si>
  <si>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</si>
  <si>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</si>
  <si>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</si>
  <si>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</si>
  <si>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</si>
  <si>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</si>
  <si>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</si>
  <si>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</si>
  <si>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</si>
  <si>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</si>
  <si>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</si>
  <si>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</si>
  <si>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</si>
  <si>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</si>
  <si>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</si>
  <si>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</si>
  <si>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</si>
  <si>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</si>
  <si>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</si>
  <si>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</si>
  <si>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</si>
  <si>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</si>
  <si>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</si>
  <si>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</si>
  <si>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</si>
  <si>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</si>
  <si>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</si>
  <si>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</si>
  <si>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</si>
  <si>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</si>
  <si>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</si>
  <si>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</si>
  <si>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</si>
  <si>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</si>
  <si>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</si>
  <si>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</si>
  <si>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</si>
  <si>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</si>
  <si>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</si>
  <si>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</si>
  <si>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</si>
  <si>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</si>
  <si>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</si>
  <si>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</si>
  <si>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</si>
  <si>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</si>
  <si>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</si>
  <si>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</si>
  <si>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</si>
  <si>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</si>
  <si>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</si>
  <si>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</si>
  <si>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</si>
  <si>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</si>
  <si>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</si>
  <si>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</si>
  <si>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</si>
  <si>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</si>
  <si>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</si>
  <si>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</si>
  <si>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</si>
  <si>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</si>
  <si>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</si>
  <si>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</si>
  <si>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</si>
  <si>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</si>
  <si>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</si>
  <si>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</si>
  <si>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</si>
  <si>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</si>
  <si>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</si>
  <si>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</si>
  <si>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</si>
  <si>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</si>
  <si>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</si>
  <si>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</si>
  <si>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</si>
  <si>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</si>
  <si>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</si>
  <si>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</si>
  <si>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</si>
  <si>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</si>
  <si>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</si>
  <si>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</si>
  <si>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</si>
  <si>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</si>
  <si>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</si>
  <si>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</si>
  <si>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</si>
  <si>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</si>
  <si>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</si>
  <si>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</si>
  <si>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</si>
  <si>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</si>
  <si>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</si>
  <si>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</si>
  <si>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</si>
  <si>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</si>
  <si>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</si>
  <si>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</si>
  <si>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</si>
  <si>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</si>
  <si>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</si>
  <si>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</si>
  <si>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</si>
  <si>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</si>
  <si>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</si>
  <si>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</si>
  <si>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</si>
  <si>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</si>
  <si>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</si>
  <si>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</si>
  <si>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</si>
  <si>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</si>
  <si>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</si>
  <si>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</si>
  <si>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</si>
  <si>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</si>
  <si>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</si>
  <si>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</si>
  <si>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</si>
  <si>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</si>
  <si>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</si>
  <si>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</si>
  <si>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</si>
  <si>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</si>
  <si>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</si>
  <si>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</si>
  <si>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</si>
  <si>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</si>
  <si>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</si>
  <si>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</si>
  <si>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</si>
  <si>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</si>
  <si>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</si>
  <si>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</si>
  <si>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</si>
  <si>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</si>
  <si>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</si>
  <si>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</si>
  <si>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</si>
  <si>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</si>
  <si>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</si>
  <si>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</si>
  <si>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</si>
  <si>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</si>
  <si>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</si>
  <si>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</si>
  <si>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</si>
  <si>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</si>
  <si>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</si>
  <si>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</si>
  <si>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</si>
  <si>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</si>
  <si>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</si>
  <si>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</si>
  <si>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</si>
  <si>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</si>
  <si>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</si>
  <si>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</si>
  <si>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</si>
  <si>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</si>
  <si>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</si>
  <si>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</si>
  <si>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</si>
  <si>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</si>
  <si>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</si>
  <si>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</si>
  <si>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</si>
  <si>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</si>
  <si>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</si>
  <si>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</si>
  <si>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</si>
  <si>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</si>
  <si>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</si>
  <si>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</si>
  <si>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</si>
  <si>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</si>
  <si>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</si>
  <si>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</si>
  <si>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</si>
  <si>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</si>
  <si>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</si>
  <si>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</si>
  <si>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</si>
  <si>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</si>
  <si>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</si>
  <si>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</si>
  <si>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</si>
  <si>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</si>
  <si>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</si>
  <si>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</si>
  <si>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</si>
  <si>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</si>
  <si>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</si>
  <si>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</si>
  <si>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</si>
  <si>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</si>
  <si>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</si>
  <si>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</si>
  <si>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</si>
  <si>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</si>
  <si>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</si>
  <si>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</si>
  <si>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</si>
  <si>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</si>
  <si>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</si>
  <si>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</si>
  <si>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</si>
  <si>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</si>
  <si>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</si>
  <si>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</si>
  <si>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</si>
  <si>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</si>
  <si>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</si>
  <si>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</si>
  <si>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</si>
  <si>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</si>
  <si>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</si>
  <si>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</si>
  <si>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</si>
  <si>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</si>
  <si>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</si>
  <si>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</si>
  <si>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</si>
  <si>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</si>
  <si>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</si>
  <si>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</si>
  <si>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</si>
  <si>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</si>
  <si>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</si>
  <si>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</si>
  <si>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</si>
  <si>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</si>
  <si>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</si>
  <si>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</si>
  <si>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</si>
  <si>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</si>
  <si>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</si>
  <si>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</si>
  <si>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</si>
  <si>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</si>
  <si>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</si>
  <si>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</si>
  <si>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</si>
  <si>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</si>
  <si>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</si>
  <si>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</si>
  <si>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</si>
  <si>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</si>
  <si>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</si>
  <si>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</si>
  <si>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</si>
  <si>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</si>
  <si>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</si>
  <si>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</si>
  <si>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</si>
  <si>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</si>
  <si>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</si>
  <si>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</si>
  <si>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</si>
  <si>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</si>
  <si>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</si>
  <si>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</si>
  <si>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</si>
  <si>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</si>
  <si>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</si>
  <si>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</si>
  <si>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</si>
  <si>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</si>
  <si>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</si>
  <si>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</si>
  <si>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</si>
  <si>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</si>
  <si>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</si>
  <si>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</si>
  <si>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</si>
  <si>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</si>
  <si>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</si>
  <si>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</si>
  <si>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</si>
  <si>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</si>
  <si>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</si>
  <si>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</si>
  <si>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</si>
  <si>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</si>
  <si>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</si>
  <si>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</si>
  <si>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</si>
  <si>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</si>
  <si>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</si>
  <si>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</si>
  <si>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</si>
  <si>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</si>
  <si>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</si>
  <si>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</si>
  <si>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</si>
  <si>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</si>
  <si>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</si>
  <si>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</si>
  <si>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</si>
  <si>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</si>
  <si>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</si>
  <si>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</si>
  <si>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</si>
  <si>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</si>
  <si>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</si>
  <si>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</si>
  <si>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</si>
  <si>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</si>
  <si>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</si>
  <si>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</si>
  <si>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</si>
  <si>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</si>
  <si>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</si>
  <si>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</si>
  <si>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</si>
  <si>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</si>
  <si>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</si>
  <si>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</si>
  <si>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</si>
  <si>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</si>
  <si>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</si>
  <si>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</si>
  <si>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</si>
  <si>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</si>
  <si>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</si>
  <si>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</si>
  <si>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</si>
  <si>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</si>
  <si>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</si>
  <si>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</si>
  <si>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</si>
  <si>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</si>
  <si>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</si>
  <si>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</si>
  <si>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</si>
  <si>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</si>
  <si>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</si>
  <si>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</si>
  <si>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</si>
  <si>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</si>
  <si>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</si>
  <si>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</si>
  <si>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</si>
  <si>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</si>
  <si>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</si>
  <si>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</si>
  <si>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</si>
  <si>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</si>
  <si>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</si>
  <si>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</si>
  <si>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</si>
  <si>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</si>
  <si>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</si>
  <si>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</si>
  <si>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</si>
  <si>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</si>
  <si>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</si>
  <si>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</si>
  <si>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</si>
  <si>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</si>
  <si>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</si>
  <si>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</si>
  <si>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</si>
  <si>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</si>
  <si>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</si>
  <si>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</si>
  <si>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</si>
  <si>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</si>
  <si>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</si>
  <si>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</si>
  <si>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</si>
  <si>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</si>
  <si>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</si>
  <si>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</si>
  <si>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</si>
  <si>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</si>
  <si>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</si>
  <si>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</si>
  <si>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</si>
  <si>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</si>
  <si>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</si>
  <si>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</si>
  <si>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</si>
  <si>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</si>
  <si>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</si>
  <si>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</si>
  <si>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</si>
  <si>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</si>
  <si>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</si>
  <si>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</si>
  <si>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</si>
  <si>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</si>
  <si>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</si>
  <si>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</si>
  <si>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</si>
  <si>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</si>
  <si>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</si>
  <si>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</si>
  <si>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</si>
  <si>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</si>
  <si>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</si>
  <si>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</si>
  <si>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</si>
  <si>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</si>
  <si>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</si>
  <si>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</si>
  <si>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</si>
  <si>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</si>
  <si>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</si>
  <si>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</si>
  <si>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</si>
  <si>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</si>
  <si>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</si>
  <si>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</si>
  <si>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</si>
  <si>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</si>
  <si>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</si>
  <si>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</si>
  <si>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</si>
  <si>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</si>
  <si>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</si>
  <si>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</si>
  <si>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</si>
  <si>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</si>
  <si>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</si>
  <si>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</si>
  <si>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</si>
  <si>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</si>
  <si>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</si>
  <si>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</si>
  <si>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</si>
  <si>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</si>
  <si>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</si>
  <si>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</si>
  <si>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</si>
  <si>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</si>
  <si>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</si>
  <si>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</si>
  <si>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</si>
  <si>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</si>
  <si>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</si>
  <si>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</si>
  <si>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</si>
  <si>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</si>
  <si>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</si>
  <si>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</si>
  <si>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</si>
  <si>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</si>
  <si>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</si>
  <si>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</si>
  <si>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</si>
  <si>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</si>
  <si>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</si>
  <si>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</si>
  <si>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</si>
  <si>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</si>
  <si>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</si>
  <si>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</si>
  <si>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</si>
  <si>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</si>
  <si>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</si>
  <si>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</si>
  <si>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</si>
  <si>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</si>
  <si>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</si>
  <si>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</si>
  <si>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</si>
  <si>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</si>
  <si>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</si>
  <si>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</si>
  <si>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</si>
  <si>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</si>
  <si>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</si>
  <si>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</si>
  <si>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</si>
  <si>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</si>
  <si>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</si>
  <si>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</si>
  <si>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</si>
  <si>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</si>
  <si>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</si>
  <si>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</si>
  <si>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</si>
  <si>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</si>
  <si>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</si>
  <si>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</si>
  <si>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</si>
  <si>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</si>
  <si>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</si>
  <si>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</si>
  <si>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</si>
  <si>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</si>
  <si>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</si>
  <si>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</si>
  <si>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</si>
  <si>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</si>
  <si>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</si>
  <si>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</si>
  <si>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</si>
  <si>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</si>
  <si>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</si>
  <si>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</si>
  <si>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</si>
  <si>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</si>
  <si>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</si>
  <si>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</si>
  <si>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</si>
  <si>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</si>
  <si>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</si>
  <si>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</si>
  <si>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</si>
  <si>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</si>
  <si>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</si>
  <si>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</si>
  <si>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</si>
  <si>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</si>
  <si>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</si>
  <si>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</si>
  <si>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</si>
  <si>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</si>
  <si>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</si>
  <si>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</si>
  <si>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</si>
  <si>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</si>
  <si>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</si>
  <si>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</si>
  <si>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</si>
  <si>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</si>
  <si>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</si>
  <si>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</si>
  <si>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</si>
  <si>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</si>
  <si>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</si>
  <si>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</si>
  <si>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</si>
  <si>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</si>
  <si>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</si>
  <si>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</si>
  <si>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</si>
  <si>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</si>
  <si>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</si>
  <si>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</si>
  <si>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</si>
  <si>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</si>
  <si>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</si>
  <si>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</si>
  <si>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</si>
  <si>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</si>
  <si>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</si>
  <si>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</si>
  <si>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</si>
  <si>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</si>
  <si>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</si>
  <si>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</si>
  <si>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</si>
  <si>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</si>
  <si>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</si>
  <si>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</si>
  <si>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</si>
  <si>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</si>
  <si>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</si>
  <si>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</si>
  <si>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</si>
  <si>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</si>
  <si>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</si>
  <si>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</si>
  <si>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</si>
  <si>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</si>
  <si>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</si>
  <si>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</si>
  <si>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</si>
  <si>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</si>
  <si>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</si>
  <si>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</si>
  <si>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</si>
  <si>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</si>
  <si>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</si>
  <si>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</si>
  <si>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</si>
  <si>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</si>
  <si>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</si>
  <si>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</si>
  <si>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</si>
  <si>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</si>
  <si>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</si>
  <si>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</si>
  <si>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</si>
  <si>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</si>
  <si>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</si>
  <si>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</si>
  <si>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</si>
  <si>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</si>
  <si>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</si>
  <si>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</si>
  <si>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</si>
  <si>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</si>
  <si>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</si>
  <si>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</si>
  <si>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</si>
  <si>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</si>
  <si>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</si>
  <si>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</si>
  <si>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</si>
  <si>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</si>
  <si>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</si>
  <si>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</si>
  <si>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</si>
  <si>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</si>
  <si>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</si>
  <si>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</si>
  <si>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</si>
  <si>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</si>
  <si>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</si>
  <si>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</si>
  <si>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</si>
  <si>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</si>
  <si>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</si>
  <si>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</si>
  <si>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</si>
  <si>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</si>
  <si>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</si>
  <si>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</si>
  <si>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</si>
  <si>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</si>
  <si>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</si>
  <si>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</si>
  <si>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</si>
  <si>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</si>
  <si>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</si>
  <si>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</si>
  <si>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</si>
  <si>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</si>
  <si>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</si>
  <si>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</si>
  <si>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</si>
  <si>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</si>
  <si>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</si>
  <si>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</si>
  <si>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</si>
  <si>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</si>
  <si>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</si>
  <si>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</si>
  <si>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</si>
  <si>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</si>
  <si>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</si>
  <si>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</si>
  <si>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</si>
  <si>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</si>
  <si>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</si>
  <si>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</si>
  <si>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</si>
  <si>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</si>
  <si>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</si>
  <si>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</si>
  <si>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</si>
  <si>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</si>
  <si>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</si>
  <si>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</si>
  <si>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</si>
  <si>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</si>
  <si>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</si>
  <si>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</si>
  <si>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</si>
  <si>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</si>
  <si>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</si>
  <si>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</si>
  <si>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</si>
  <si>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</si>
  <si>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</si>
  <si>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</si>
  <si>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</si>
  <si>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</si>
  <si>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</si>
  <si>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</si>
  <si>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</si>
  <si>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</si>
  <si>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</si>
  <si>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</si>
  <si>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</si>
  <si>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</si>
  <si>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</si>
  <si>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</si>
  <si>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</si>
  <si>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</si>
  <si>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</si>
  <si>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</si>
  <si>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</si>
  <si>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</si>
  <si>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</si>
  <si>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</si>
  <si>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</si>
  <si>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</si>
  <si>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</si>
  <si>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</si>
  <si>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</si>
  <si>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</si>
  <si>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</si>
  <si>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</si>
  <si>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</si>
  <si>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</si>
  <si>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</si>
  <si>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</si>
  <si>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</si>
  <si>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</si>
  <si>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</si>
  <si>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</si>
  <si>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</si>
  <si>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</si>
  <si>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</si>
  <si>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</si>
  <si>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</si>
  <si>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</si>
  <si>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</si>
  <si>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</si>
  <si>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</si>
  <si>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</si>
  <si>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</si>
  <si>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</si>
  <si>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</si>
  <si>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</si>
  <si>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</si>
  <si>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</si>
  <si>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</si>
  <si>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</si>
  <si>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</si>
  <si>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</si>
  <si>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</si>
  <si>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</si>
  <si>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</si>
  <si>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</si>
  <si>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</si>
  <si>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</si>
  <si>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</si>
  <si>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</si>
  <si>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</si>
  <si>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</si>
  <si>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</si>
  <si>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</si>
  <si>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</si>
  <si>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</si>
  <si>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</si>
  <si>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</si>
  <si>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</si>
  <si>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</si>
  <si>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</si>
  <si>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</si>
  <si>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</si>
  <si>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</si>
  <si>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</si>
  <si>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</si>
  <si>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</si>
  <si>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</si>
  <si>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</si>
  <si>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</si>
  <si>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</si>
  <si>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</si>
  <si>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</si>
  <si>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</si>
  <si>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</si>
  <si>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</si>
  <si>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</si>
  <si>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</si>
  <si>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</si>
  <si>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</si>
  <si>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</si>
  <si>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</si>
  <si>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</si>
  <si>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</si>
  <si>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</si>
  <si>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</si>
  <si>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</si>
  <si>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</si>
  <si>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</si>
  <si>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</si>
  <si>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</si>
  <si>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</si>
  <si>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</si>
  <si>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</si>
  <si>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</si>
  <si>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</si>
  <si>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</si>
  <si>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</si>
  <si>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</si>
  <si>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</si>
  <si>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</si>
  <si>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</si>
  <si>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</si>
  <si>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</si>
  <si>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</si>
  <si>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</si>
  <si>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</si>
  <si>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</si>
  <si>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</si>
  <si>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</si>
  <si>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</si>
  <si>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</si>
  <si>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</si>
  <si>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</si>
  <si>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</si>
  <si>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</si>
  <si>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</si>
  <si>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</si>
  <si>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</si>
  <si>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</si>
  <si>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</si>
  <si>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</si>
  <si>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</si>
  <si>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</si>
  <si>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</si>
  <si>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</si>
  <si>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</si>
  <si>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</si>
  <si>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</si>
  <si>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</si>
  <si>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</si>
  <si>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</si>
  <si>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</si>
  <si>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</si>
  <si>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</si>
  <si>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</si>
  <si>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</si>
  <si>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</si>
  <si>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</si>
  <si>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</si>
  <si>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</si>
  <si>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</si>
  <si>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</si>
  <si>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</si>
  <si>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</si>
  <si>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</si>
  <si>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</si>
  <si>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</si>
  <si>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</si>
  <si>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</si>
  <si>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</si>
  <si>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</si>
  <si>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</si>
  <si>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</si>
  <si>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</si>
  <si>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</si>
  <si>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</si>
  <si>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</si>
  <si>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</si>
  <si>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</si>
  <si>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</si>
  <si>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</si>
  <si>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</si>
  <si>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</si>
  <si>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</si>
  <si>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</si>
  <si>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</si>
  <si>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</si>
  <si>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</si>
  <si>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</si>
  <si>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</si>
  <si>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</si>
  <si>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</si>
  <si>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</si>
  <si>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</si>
  <si>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</si>
  <si>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</si>
  <si>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</si>
  <si>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</si>
  <si>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</si>
  <si>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</si>
  <si>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</si>
  <si>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</si>
  <si>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</si>
  <si>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</si>
  <si>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</si>
  <si>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</si>
  <si>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</si>
  <si>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</si>
  <si>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</si>
  <si>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</si>
  <si>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</si>
  <si>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</si>
  <si>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</si>
  <si>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</si>
  <si>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</si>
  <si>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</si>
  <si>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</si>
  <si>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</si>
  <si>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</si>
  <si>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</si>
  <si>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</si>
  <si>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</si>
  <si>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</si>
  <si>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</si>
  <si>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</si>
  <si>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</si>
  <si>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</si>
  <si>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</si>
  <si>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</si>
  <si>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</si>
  <si>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</si>
  <si>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</si>
  <si>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</si>
  <si>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</si>
  <si>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</si>
  <si>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</si>
  <si>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</si>
  <si>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</si>
  <si>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</si>
  <si>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</si>
  <si>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</si>
  <si>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</si>
  <si>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</si>
  <si>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</si>
  <si>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</si>
  <si>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</si>
  <si>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</si>
  <si>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</si>
  <si>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</si>
  <si>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</si>
  <si>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</si>
  <si>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</si>
  <si>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</si>
  <si>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</si>
  <si>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</si>
  <si>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</si>
  <si>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</si>
  <si>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</si>
  <si>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</si>
  <si>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</si>
  <si>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</si>
  <si>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</si>
  <si>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</si>
  <si>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</si>
  <si>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</si>
  <si>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</si>
  <si>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</si>
  <si>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</si>
  <si>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</si>
  <si>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</si>
  <si>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</si>
  <si>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</si>
  <si>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</si>
  <si>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</si>
  <si>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</si>
  <si>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</si>
  <si>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</si>
  <si>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</si>
  <si>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</si>
  <si>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</si>
  <si>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</si>
  <si>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</si>
  <si>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</si>
  <si>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</si>
  <si>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</si>
  <si>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</si>
  <si>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</si>
  <si>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</si>
  <si>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</si>
  <si>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</si>
  <si>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</si>
  <si>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</si>
  <si>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</si>
  <si>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</si>
  <si>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</si>
  <si>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</si>
  <si>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</si>
  <si>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</si>
  <si>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</si>
  <si>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</si>
  <si>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</si>
  <si>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</si>
  <si>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</si>
  <si>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</si>
  <si>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</si>
  <si>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</si>
  <si>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</si>
  <si>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</si>
  <si>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</si>
  <si>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</si>
  <si>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</si>
  <si>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</si>
  <si>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</si>
  <si>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</si>
  <si>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</si>
  <si>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</si>
  <si>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</si>
  <si>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</si>
  <si>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</si>
  <si>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</si>
  <si>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</si>
  <si>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</si>
  <si>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</si>
  <si>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</si>
  <si>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</si>
  <si>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</si>
  <si>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</si>
  <si>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</si>
  <si>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</si>
  <si>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</si>
  <si>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</si>
  <si>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</si>
  <si>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</si>
  <si>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</si>
  <si>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</si>
  <si>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</si>
  <si>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</si>
  <si>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</si>
  <si>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</si>
  <si>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</si>
  <si>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</si>
  <si>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</si>
  <si>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</si>
  <si>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</si>
  <si>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</si>
  <si>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</si>
  <si>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</si>
  <si>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</si>
  <si>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</si>
  <si>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</si>
  <si>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</si>
  <si>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</si>
  <si>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</si>
  <si>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</si>
  <si>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</si>
  <si>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</si>
  <si>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</si>
  <si>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</si>
  <si>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</si>
  <si>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</si>
  <si>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</si>
  <si>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</si>
  <si>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</si>
  <si>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</si>
  <si>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</si>
  <si>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</si>
  <si>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</si>
  <si>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</si>
  <si>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</si>
  <si>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</si>
  <si>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</si>
  <si>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</si>
  <si>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</si>
  <si>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</si>
  <si>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</si>
  <si>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</si>
  <si>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</si>
  <si>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</si>
  <si>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</si>
  <si>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</si>
  <si>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</si>
  <si>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</si>
  <si>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</si>
  <si>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</si>
  <si>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</si>
  <si>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</si>
  <si>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</si>
  <si>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</si>
  <si>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</si>
  <si>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</si>
  <si>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</si>
  <si>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</si>
  <si>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</si>
  <si>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</si>
  <si>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</si>
  <si>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</si>
  <si>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</si>
  <si>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</si>
  <si>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</si>
  <si>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</si>
  <si>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</si>
  <si>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</si>
  <si>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</si>
  <si>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</si>
  <si>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</si>
  <si>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</si>
  <si>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</si>
  <si>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</si>
  <si>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</si>
  <si>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</si>
  <si>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</si>
  <si>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</si>
  <si>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</si>
  <si>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</si>
  <si>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</si>
  <si>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</si>
  <si>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</si>
  <si>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</si>
  <si>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</si>
  <si>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</si>
  <si>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</si>
  <si>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</si>
  <si>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</si>
  <si>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</si>
  <si>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</si>
  <si>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</si>
  <si>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</si>
  <si>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</si>
  <si>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</si>
  <si>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</si>
  <si>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</si>
  <si>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</si>
  <si>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</si>
  <si>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</si>
  <si>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</si>
  <si>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</si>
  <si>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</si>
  <si>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</si>
  <si>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</si>
  <si>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</si>
  <si>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</si>
  <si>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</si>
  <si>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</si>
  <si>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</si>
  <si>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</si>
  <si>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</si>
  <si>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</si>
  <si>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</si>
  <si>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</si>
  <si>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</si>
  <si>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</si>
  <si>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</si>
  <si>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</si>
  <si>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</si>
  <si>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</si>
  <si>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</si>
  <si>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</si>
  <si>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</si>
  <si>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</si>
  <si>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</si>
  <si>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</si>
  <si>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</si>
  <si>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</si>
  <si>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</si>
  <si>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</si>
  <si>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</si>
  <si>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</si>
  <si>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</si>
  <si>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</si>
  <si>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</si>
  <si>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</si>
  <si>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</si>
  <si>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</si>
  <si>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</si>
  <si>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</si>
  <si>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</si>
  <si>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</si>
  <si>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</si>
  <si>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</si>
  <si>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</si>
  <si>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</si>
  <si>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</si>
  <si>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</si>
  <si>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</si>
  <si>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</si>
  <si>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</si>
  <si>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</si>
  <si>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</si>
  <si>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</si>
  <si>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</si>
  <si>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</si>
  <si>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</si>
  <si>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</si>
  <si>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</si>
  <si>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</si>
  <si>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</si>
  <si>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</si>
  <si>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</si>
  <si>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</si>
  <si>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</si>
  <si>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</si>
  <si>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</si>
  <si>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</si>
  <si>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</si>
  <si>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</si>
  <si>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</si>
  <si>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</si>
  <si>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</si>
  <si>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</si>
  <si>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</si>
  <si>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</si>
  <si>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</si>
  <si>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</si>
  <si>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</si>
  <si>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</si>
  <si>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</si>
  <si>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</si>
  <si>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</si>
  <si>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</si>
  <si>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</si>
  <si>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</si>
  <si>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</si>
  <si>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</si>
  <si>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</si>
  <si>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</si>
  <si>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</si>
  <si>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</si>
  <si>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</si>
  <si>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</si>
  <si>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</si>
  <si>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</si>
  <si>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</si>
  <si>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</si>
  <si>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</si>
  <si>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</si>
  <si>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</si>
  <si>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</si>
  <si>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</si>
  <si>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</si>
  <si>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</si>
  <si>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</si>
  <si>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</si>
  <si>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</si>
  <si>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</si>
  <si>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</si>
  <si>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</si>
  <si>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</si>
  <si>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</si>
  <si>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</si>
  <si>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</si>
  <si>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</si>
  <si>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</si>
  <si>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</si>
  <si>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</si>
  <si>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</si>
  <si>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</si>
  <si>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</si>
  <si>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</si>
  <si>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</si>
  <si>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</si>
  <si>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</si>
  <si>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</si>
  <si>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</si>
  <si>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</si>
  <si>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</si>
  <si>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</si>
  <si>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</si>
  <si>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</si>
  <si>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</si>
  <si>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</si>
  <si>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</si>
  <si>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</si>
  <si>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</si>
  <si>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</si>
  <si>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</si>
  <si>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</si>
  <si>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</si>
  <si>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</si>
  <si>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</si>
  <si>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</si>
  <si>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</si>
  <si>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</si>
  <si>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</si>
  <si>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</si>
  <si>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</si>
  <si>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</si>
  <si>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</si>
  <si>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</si>
  <si>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</si>
  <si>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</si>
  <si>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</si>
  <si>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</si>
  <si>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</si>
  <si>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</si>
  <si>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</si>
  <si>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</si>
  <si>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</si>
  <si>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</si>
  <si>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</si>
  <si>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</si>
  <si>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</si>
  <si>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</si>
  <si>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</si>
  <si>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</si>
  <si>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</si>
  <si>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</si>
  <si>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</si>
  <si>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</si>
  <si>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</si>
  <si>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</si>
  <si>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</si>
  <si>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</si>
  <si>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</si>
  <si>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</si>
  <si>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</si>
  <si>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</si>
  <si>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</si>
  <si>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</si>
  <si>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</si>
  <si>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</si>
  <si>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</si>
  <si>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</si>
  <si>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</si>
  <si>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</si>
  <si>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</si>
  <si>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</si>
  <si>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</si>
  <si>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</si>
  <si>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</si>
  <si>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</si>
  <si>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</si>
  <si>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</si>
  <si>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</si>
  <si>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</si>
  <si>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</si>
  <si>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</si>
  <si>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</si>
  <si>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</si>
  <si>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</si>
  <si>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</si>
  <si>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</si>
  <si>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</si>
  <si>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</si>
  <si>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</si>
  <si>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</si>
  <si>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</si>
  <si>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</si>
  <si>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</si>
  <si>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</si>
  <si>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</si>
  <si>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</si>
  <si>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</si>
  <si>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</si>
  <si>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</si>
  <si>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</si>
  <si>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</si>
  <si>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</si>
  <si>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</si>
  <si>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</si>
  <si>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</si>
  <si>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</si>
  <si>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</si>
  <si>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</si>
  <si>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</si>
  <si>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</si>
  <si>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</si>
  <si>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</si>
  <si>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</si>
  <si>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</si>
  <si>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</si>
  <si>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</si>
  <si>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</si>
  <si>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</si>
  <si>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</si>
  <si>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</si>
  <si>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</si>
  <si>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</si>
  <si>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</si>
  <si>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</si>
  <si>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</si>
  <si>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</si>
  <si>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</si>
  <si>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</si>
  <si>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</si>
  <si>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</si>
  <si>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</si>
  <si>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</si>
  <si>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</si>
  <si>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</si>
  <si>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</si>
  <si>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</si>
  <si>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</si>
  <si>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</si>
  <si>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</si>
  <si>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</si>
  <si>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</si>
  <si>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</si>
  <si>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</si>
  <si>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</si>
  <si>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</si>
  <si>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</si>
  <si>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</si>
  <si>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</si>
  <si>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</si>
  <si>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</si>
  <si>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</si>
  <si>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</si>
  <si>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</si>
  <si>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</si>
  <si>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</si>
  <si>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</si>
  <si>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</si>
  <si>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</si>
  <si>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</si>
  <si>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</si>
  <si>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</si>
  <si>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</si>
  <si>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</si>
  <si>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</si>
  <si>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</si>
  <si>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</si>
  <si>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</si>
  <si>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</si>
  <si>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</si>
  <si>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</si>
  <si>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</si>
  <si>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</si>
  <si>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</si>
  <si>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</si>
  <si>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</si>
  <si>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</si>
  <si>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</si>
  <si>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</si>
  <si>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</si>
  <si>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</si>
  <si>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</si>
  <si>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</si>
  <si>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</si>
  <si>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</si>
  <si>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</si>
  <si>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</si>
  <si>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</si>
  <si>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</si>
  <si>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</si>
  <si>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</si>
  <si>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</si>
  <si>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</si>
  <si>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</si>
  <si>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</si>
  <si>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</si>
  <si>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</si>
  <si>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</si>
  <si>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</si>
  <si>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</si>
  <si>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</si>
  <si>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</si>
  <si>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</si>
  <si>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</si>
  <si>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</si>
  <si>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</si>
  <si>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</si>
  <si>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</si>
  <si>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</si>
  <si>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</si>
  <si>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</si>
  <si>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</si>
  <si>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</si>
  <si>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</si>
  <si>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</si>
  <si>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</si>
  <si>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</si>
  <si>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</si>
  <si>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</si>
  <si>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</si>
  <si>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</si>
  <si>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</si>
  <si>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</si>
  <si>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</si>
  <si>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</si>
  <si>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</si>
  <si>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</si>
  <si>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</si>
  <si>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</si>
  <si>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</si>
  <si>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</si>
  <si>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</si>
  <si>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</si>
  <si>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</si>
  <si>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</si>
  <si>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</si>
  <si>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</si>
  <si>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</si>
  <si>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</si>
  <si>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</si>
  <si>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</si>
  <si>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</si>
  <si>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</si>
  <si>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</si>
  <si>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</si>
  <si>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</si>
  <si>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</si>
  <si>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</si>
  <si>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</si>
  <si>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</si>
  <si>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</si>
  <si>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</si>
  <si>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</si>
  <si>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</si>
  <si>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</si>
  <si>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</si>
  <si>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</si>
  <si>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</si>
  <si>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</si>
  <si>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</si>
  <si>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</si>
  <si>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</si>
  <si>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</si>
  <si>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</si>
  <si>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</si>
  <si>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</si>
  <si>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</si>
  <si>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</si>
  <si>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</si>
  <si>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</si>
  <si>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</si>
  <si>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</si>
  <si>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</si>
  <si>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</si>
  <si>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</si>
  <si>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</si>
  <si>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</si>
  <si>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</si>
  <si>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</si>
  <si>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</si>
  <si>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</si>
  <si>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</si>
  <si>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</si>
  <si>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</si>
  <si>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</si>
  <si>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</si>
  <si>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</si>
  <si>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</si>
  <si>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</si>
  <si>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</si>
  <si>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</si>
  <si>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</si>
  <si>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</si>
  <si>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</si>
  <si>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</si>
  <si>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</si>
  <si>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</si>
  <si>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</si>
  <si>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</si>
  <si>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</si>
  <si>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</si>
  <si>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</si>
  <si>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</si>
  <si>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</si>
  <si>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</si>
  <si>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</si>
  <si>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</si>
  <si>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</si>
  <si>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</si>
  <si>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</si>
  <si>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</si>
  <si>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</si>
  <si>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</si>
  <si>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</si>
  <si>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</si>
  <si>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</si>
  <si>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</si>
  <si>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</si>
  <si>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</si>
  <si>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</si>
  <si>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</si>
  <si>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</si>
  <si>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</si>
  <si>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</si>
  <si>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</si>
  <si>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</si>
  <si>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</si>
  <si>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</si>
  <si>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</si>
  <si>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</si>
  <si>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</si>
  <si>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</si>
  <si>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</si>
  <si>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</si>
  <si>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</si>
  <si>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</si>
  <si>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</si>
  <si>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</si>
  <si>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</si>
  <si>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</si>
  <si>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</si>
  <si>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</si>
  <si>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</si>
  <si>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</si>
  <si>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</si>
  <si>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</si>
  <si>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</si>
  <si>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</si>
  <si>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</si>
  <si>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</si>
  <si>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</si>
  <si>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</si>
  <si>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</si>
  <si>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</si>
  <si>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</si>
  <si>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</si>
  <si>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</si>
  <si>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</si>
  <si>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</si>
  <si>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</si>
  <si>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</si>
  <si>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</si>
  <si>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</si>
  <si>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</si>
  <si>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</si>
  <si>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</si>
  <si>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</si>
  <si>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</si>
  <si>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</si>
  <si>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</si>
  <si>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</si>
  <si>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</si>
  <si>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</si>
  <si>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</si>
  <si>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</si>
  <si>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</si>
  <si>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</si>
  <si>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</si>
  <si>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</si>
  <si>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</si>
  <si>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</si>
  <si>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</si>
  <si>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</si>
  <si>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</si>
  <si>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</si>
  <si>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</si>
  <si>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</si>
  <si>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</si>
  <si>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</si>
  <si>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</si>
  <si>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</si>
  <si>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</si>
  <si>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</si>
  <si>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</si>
  <si>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</si>
  <si>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</si>
  <si>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</si>
  <si>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</si>
  <si>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</si>
  <si>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</si>
  <si>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</si>
  <si>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</si>
  <si>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</si>
  <si>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</si>
  <si>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</si>
  <si>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</si>
  <si>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</si>
  <si>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</si>
  <si>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</si>
  <si>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</si>
  <si>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</si>
  <si>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</si>
  <si>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</si>
  <si>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</si>
  <si>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</si>
  <si>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</si>
  <si>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</si>
  <si>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</si>
  <si>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</si>
  <si>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</si>
  <si>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</si>
  <si>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</si>
  <si>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</si>
  <si>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</si>
  <si>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</si>
  <si>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</si>
  <si>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</si>
  <si>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</si>
  <si>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</si>
  <si>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</si>
  <si>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</si>
  <si>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</si>
  <si>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</si>
  <si>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</si>
  <si>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</si>
  <si>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</si>
  <si>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</si>
  <si>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</si>
  <si>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</si>
  <si>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</si>
  <si>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</si>
  <si>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</si>
  <si>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</si>
  <si>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</si>
  <si>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</si>
  <si>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</si>
  <si>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</si>
  <si>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</si>
  <si>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</si>
  <si>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</si>
  <si>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</si>
  <si>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</si>
  <si>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</si>
  <si>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</si>
  <si>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</si>
  <si>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</si>
  <si>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</si>
  <si>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</si>
  <si>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</si>
  <si>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</si>
  <si>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</si>
  <si>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</si>
  <si>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</si>
  <si>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</si>
  <si>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</si>
  <si>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</si>
  <si>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</si>
  <si>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</si>
  <si>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</si>
  <si>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</si>
  <si>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</si>
  <si>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</si>
  <si>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</si>
  <si>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</si>
  <si>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</si>
  <si>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</si>
  <si>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</si>
  <si>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</si>
  <si>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</si>
  <si>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</si>
  <si>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</si>
  <si>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</si>
  <si>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</si>
  <si>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</si>
  <si>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</si>
  <si>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</si>
  <si>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</si>
  <si>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</si>
  <si>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</si>
  <si>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</si>
  <si>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</si>
  <si>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</si>
  <si>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</si>
  <si>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</si>
  <si>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</si>
  <si>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</si>
  <si>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</si>
  <si>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</si>
  <si>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</si>
  <si>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</si>
  <si>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</si>
  <si>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</si>
  <si>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</si>
  <si>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</si>
  <si>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</si>
  <si>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</si>
  <si>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</si>
  <si>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</si>
  <si>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</si>
  <si>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</si>
  <si>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</si>
  <si>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</si>
  <si>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</si>
  <si>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</si>
  <si>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</si>
  <si>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</si>
  <si>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</si>
  <si>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</si>
  <si>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</si>
  <si>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</si>
  <si>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</si>
  <si>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</si>
  <si>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</si>
  <si>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</si>
  <si>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</si>
  <si>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</si>
  <si>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</si>
  <si>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</si>
  <si>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</si>
  <si>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</si>
  <si>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</si>
  <si>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</si>
  <si>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</si>
  <si>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</si>
  <si>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</si>
  <si>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</si>
  <si>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</si>
  <si>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</si>
  <si>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</si>
  <si>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</si>
  <si>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</si>
  <si>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</si>
  <si>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</si>
  <si>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</si>
  <si>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</si>
  <si>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</si>
  <si>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</si>
  <si>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</si>
  <si>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</si>
  <si>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</si>
  <si>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</si>
  <si>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</si>
  <si>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</si>
  <si>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</si>
  <si>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</si>
  <si>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</si>
  <si>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</si>
  <si>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</si>
  <si>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</si>
  <si>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</si>
  <si>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</si>
  <si>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</si>
  <si>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</si>
  <si>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</si>
  <si>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</si>
  <si>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</si>
  <si>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</si>
  <si>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</si>
  <si>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</si>
  <si>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</si>
  <si>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</si>
  <si>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</si>
  <si>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</si>
  <si>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</si>
  <si>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</si>
  <si>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</si>
  <si>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</si>
  <si>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</si>
  <si>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</si>
  <si>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</si>
  <si>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</si>
  <si>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</si>
  <si>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</si>
  <si>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</si>
  <si>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</si>
  <si>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</si>
  <si>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</si>
  <si>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</si>
  <si>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</si>
  <si>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</si>
  <si>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</si>
  <si>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</si>
  <si>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</si>
  <si>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</si>
  <si>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</si>
  <si>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</si>
  <si>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</si>
  <si>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</si>
  <si>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</si>
  <si>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</si>
  <si>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</si>
  <si>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</si>
  <si>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</si>
  <si>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</si>
  <si>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</si>
  <si>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</si>
  <si>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</si>
  <si>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</si>
  <si>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</si>
  <si>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</si>
  <si>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</si>
  <si>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</si>
  <si>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</si>
  <si>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</si>
  <si>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</si>
  <si>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</si>
  <si>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</si>
  <si>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</si>
  <si>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</si>
  <si>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</si>
  <si>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</si>
  <si>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</si>
  <si>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</si>
  <si>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</si>
  <si>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</si>
  <si>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</si>
  <si>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</si>
  <si>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</si>
  <si>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</si>
  <si>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</si>
  <si>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</si>
  <si>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</si>
  <si>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</si>
  <si>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</si>
  <si>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</si>
  <si>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</si>
  <si>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</si>
  <si>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</si>
  <si>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</si>
  <si>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</si>
  <si>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</si>
  <si>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</si>
  <si>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</si>
  <si>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</si>
  <si>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</si>
  <si>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</si>
  <si>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</si>
  <si>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</si>
  <si>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</si>
  <si>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</si>
  <si>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</si>
  <si>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</si>
  <si>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</si>
  <si>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</si>
  <si>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</si>
  <si>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</si>
  <si>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</si>
  <si>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</si>
  <si>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</si>
  <si>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</si>
  <si>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</si>
  <si>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</si>
  <si>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</si>
  <si>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</si>
  <si>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</si>
  <si>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</si>
  <si>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</si>
  <si>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</si>
  <si>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</si>
  <si>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</si>
  <si>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</si>
  <si>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</si>
  <si>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</si>
  <si>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</si>
  <si>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</si>
  <si>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</si>
  <si>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</si>
  <si>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</si>
  <si>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</si>
  <si>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</si>
  <si>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</si>
  <si>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</si>
  <si>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</si>
  <si>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</si>
  <si>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</si>
  <si>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</si>
  <si>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</si>
  <si>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</si>
  <si>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</si>
  <si>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</si>
  <si>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</si>
  <si>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</si>
  <si>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</si>
  <si>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</si>
  <si>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</si>
  <si>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</si>
  <si>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</si>
  <si>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</si>
  <si>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</si>
  <si>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</si>
  <si>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</si>
  <si>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</si>
  <si>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</si>
  <si>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</si>
  <si>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</si>
  <si>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</si>
  <si>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</si>
  <si>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</si>
  <si>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</si>
  <si>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</si>
  <si>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</si>
  <si>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</si>
  <si>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</si>
  <si>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</si>
  <si>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</si>
  <si>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</si>
  <si>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</si>
  <si>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</si>
  <si>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</si>
  <si>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</si>
  <si>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</si>
  <si>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</si>
  <si>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</si>
  <si>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</si>
  <si>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</si>
  <si>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</si>
  <si>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</si>
  <si>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</si>
  <si>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</si>
  <si>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</si>
  <si>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</si>
  <si>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</si>
  <si>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</si>
  <si>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</si>
  <si>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</si>
  <si>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</si>
  <si>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</si>
  <si>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</si>
  <si>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</si>
  <si>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</si>
  <si>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</si>
  <si>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</si>
  <si>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</si>
  <si>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</si>
  <si>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</si>
  <si>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</si>
  <si>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</si>
  <si>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</si>
  <si>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</si>
  <si>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</si>
  <si>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</si>
  <si>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</si>
  <si>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</si>
  <si>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</si>
  <si>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</si>
  <si>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</si>
  <si>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</si>
  <si>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</si>
  <si>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</si>
  <si>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</si>
  <si>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</si>
  <si>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</si>
  <si>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</si>
  <si>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</si>
  <si>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</si>
  <si>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</si>
  <si>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</si>
  <si>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</si>
  <si>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</si>
  <si>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</si>
  <si>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</si>
  <si>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</si>
  <si>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</si>
  <si>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</si>
  <si>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</si>
  <si>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</si>
  <si>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</si>
  <si>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</si>
  <si>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</si>
  <si>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</si>
  <si>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</si>
  <si>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</si>
  <si>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</si>
  <si>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</si>
  <si>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</si>
  <si>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</si>
  <si>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</si>
  <si>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</si>
  <si>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</si>
  <si>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</si>
  <si>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</si>
  <si>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</si>
  <si>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</si>
  <si>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</si>
  <si>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</si>
  <si>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</si>
  <si>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</si>
  <si>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</si>
  <si>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</si>
  <si>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</si>
  <si>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</si>
  <si>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</si>
  <si>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</si>
  <si>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</si>
  <si>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</si>
  <si>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</si>
  <si>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</si>
  <si>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</si>
  <si>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</si>
  <si>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</si>
  <si>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</si>
  <si>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</si>
  <si>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</si>
  <si>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</si>
  <si>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</si>
  <si>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</si>
  <si>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</si>
  <si>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</si>
  <si>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</si>
  <si>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</si>
  <si>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</si>
  <si>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</si>
  <si>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</si>
  <si>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</si>
  <si>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</si>
  <si>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</si>
  <si>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</si>
  <si>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</si>
  <si>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</si>
  <si>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</si>
  <si>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</si>
  <si>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</si>
  <si>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</si>
  <si>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</si>
  <si>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</si>
  <si>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</si>
  <si>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</si>
  <si>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</si>
  <si>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</si>
  <si>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</si>
  <si>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</si>
  <si>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</si>
  <si>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</si>
  <si>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</si>
  <si>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</si>
  <si>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</si>
  <si>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</si>
  <si>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</si>
  <si>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</si>
  <si>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</si>
  <si>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</si>
  <si>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</si>
  <si>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</si>
  <si>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</si>
  <si>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</si>
  <si>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</si>
  <si>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</si>
  <si>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</si>
  <si>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</si>
  <si>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</si>
  <si>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</si>
  <si>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</si>
  <si>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</si>
  <si>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</si>
  <si>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</si>
  <si>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</si>
  <si>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</si>
  <si>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</si>
  <si>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</si>
  <si>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</si>
  <si>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</si>
  <si>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</si>
  <si>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</si>
  <si>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</si>
  <si>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</si>
  <si>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</si>
  <si>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</si>
  <si>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</si>
  <si>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</si>
  <si>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</si>
  <si>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</si>
  <si>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</si>
  <si>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</si>
  <si>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</si>
  <si>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</si>
  <si>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</si>
  <si>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</si>
  <si>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</si>
  <si>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</si>
  <si>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</si>
  <si>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</si>
  <si>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</si>
  <si>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</si>
  <si>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</si>
  <si>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</si>
  <si>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</si>
  <si>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</si>
  <si>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</si>
  <si>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</si>
  <si>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</si>
  <si>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</si>
  <si>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</si>
  <si>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</si>
  <si>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</si>
  <si>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</si>
  <si>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</si>
  <si>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</si>
  <si>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</si>
  <si>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</si>
  <si>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</si>
  <si>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</si>
  <si>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</si>
  <si>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</si>
  <si>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</si>
  <si>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</si>
  <si>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</si>
  <si>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</si>
  <si>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</si>
  <si>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</si>
  <si>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</si>
  <si>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</si>
  <si>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</si>
  <si>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</si>
  <si>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</si>
  <si>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</si>
  <si>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</si>
  <si>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</si>
  <si>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</si>
  <si>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</si>
  <si>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</si>
  <si>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</si>
  <si>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</si>
  <si>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</si>
  <si>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</si>
  <si>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</si>
  <si>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</si>
  <si>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</si>
  <si>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</si>
  <si>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</si>
  <si>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</si>
  <si>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</si>
  <si>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</si>
  <si>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</si>
  <si>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</si>
  <si>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</si>
  <si>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</si>
  <si>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</si>
  <si>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</si>
  <si>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</si>
  <si>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</si>
  <si>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</si>
  <si>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</si>
  <si>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</si>
  <si>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</si>
  <si>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</si>
  <si>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</si>
  <si>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</si>
  <si>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</si>
  <si>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</si>
  <si>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</si>
  <si>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</si>
  <si>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</si>
  <si>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</si>
  <si>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</si>
  <si>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</si>
  <si>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</si>
  <si>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</si>
  <si>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</si>
  <si>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</si>
  <si>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</si>
  <si>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</si>
  <si>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</si>
  <si>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</si>
  <si>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</si>
  <si>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</si>
  <si>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</si>
  <si>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</si>
  <si>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</si>
  <si>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</si>
  <si>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</si>
  <si>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</si>
  <si>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</si>
  <si>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</si>
  <si>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</si>
  <si>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</si>
  <si>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</si>
  <si>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</si>
  <si>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</si>
  <si>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</si>
  <si>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</si>
  <si>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</si>
  <si>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</si>
  <si>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</si>
  <si>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</si>
  <si>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</si>
  <si>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</si>
  <si>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</si>
  <si>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</si>
  <si>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</si>
  <si>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</si>
  <si>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</si>
  <si>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</si>
  <si>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</si>
  <si>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</si>
  <si>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</si>
  <si>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</si>
  <si>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</si>
  <si>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</si>
  <si>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</si>
  <si>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</si>
  <si>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</si>
  <si>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</si>
  <si>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</si>
  <si>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</si>
  <si>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</si>
  <si>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</si>
  <si>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</si>
  <si>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</si>
  <si>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</si>
  <si>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</si>
  <si>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</si>
  <si>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</si>
  <si>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</si>
  <si>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</si>
  <si>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</si>
  <si>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</si>
  <si>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</si>
  <si>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</si>
  <si>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</si>
  <si>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</si>
  <si>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</si>
  <si>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</si>
  <si>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</si>
  <si>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</si>
  <si>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</si>
  <si>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</si>
  <si>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</si>
  <si>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</si>
  <si>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</si>
  <si>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</si>
  <si>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</si>
  <si>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</si>
  <si>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</si>
  <si>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</si>
  <si>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</si>
  <si>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</si>
  <si>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</si>
  <si>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</si>
  <si>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</si>
  <si>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</si>
  <si>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</si>
  <si>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</si>
  <si>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</si>
  <si>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</si>
  <si>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</si>
  <si>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</si>
  <si>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</si>
  <si>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</si>
  <si>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</si>
  <si>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</si>
  <si>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</si>
  <si>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</si>
  <si>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</si>
  <si>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</si>
  <si>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</si>
  <si>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</si>
  <si>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</si>
  <si>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</si>
  <si>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</si>
  <si>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</si>
  <si>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</si>
  <si>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</si>
  <si>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</si>
  <si>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</si>
  <si>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</si>
  <si>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</si>
  <si>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</si>
  <si>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</si>
  <si>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</si>
  <si>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</si>
  <si>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</si>
  <si>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</si>
  <si>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</si>
  <si>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</si>
  <si>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</si>
  <si>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</si>
  <si>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</si>
  <si>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</si>
  <si>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</si>
  <si>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</si>
  <si>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</si>
  <si>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</si>
  <si>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</si>
  <si>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</si>
  <si>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</si>
  <si>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</si>
  <si>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</si>
  <si>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</si>
  <si>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</si>
  <si>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</si>
  <si>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</si>
  <si>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</si>
  <si>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</si>
  <si>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</si>
  <si>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</si>
  <si>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</si>
  <si>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</si>
  <si>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</si>
  <si>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</si>
  <si>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</si>
  <si>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</si>
  <si>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</si>
  <si>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</si>
  <si>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</si>
  <si>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</si>
  <si>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</si>
  <si>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</si>
  <si>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</si>
  <si>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</si>
  <si>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</si>
  <si>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</si>
  <si>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</si>
  <si>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</si>
  <si>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</si>
  <si>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</si>
  <si>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</si>
  <si>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</si>
  <si>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</si>
  <si>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</si>
  <si>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</si>
  <si>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</si>
  <si>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</si>
  <si>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</si>
  <si>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</si>
  <si>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</si>
  <si>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</si>
  <si>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</si>
  <si>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</si>
  <si>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</si>
  <si>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</si>
  <si>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</si>
  <si>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</si>
  <si>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</si>
  <si>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</si>
  <si>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</si>
  <si>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</si>
  <si>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</si>
  <si>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</si>
  <si>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</si>
  <si>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</si>
  <si>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</si>
  <si>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</si>
  <si>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</si>
  <si>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</si>
  <si>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</si>
  <si>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</si>
  <si>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</si>
  <si>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</si>
  <si>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</si>
  <si>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</si>
  <si>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</si>
  <si>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</si>
  <si>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</si>
  <si>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</si>
  <si>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</si>
  <si>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</si>
  <si>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</si>
  <si>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</si>
  <si>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</si>
  <si>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</si>
  <si>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</si>
  <si>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</si>
  <si>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</si>
  <si>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</si>
  <si>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</si>
  <si>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</si>
  <si>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</si>
  <si>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</si>
  <si>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</si>
  <si>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</si>
  <si>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</si>
  <si>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</si>
  <si>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</si>
  <si>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</si>
  <si>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</si>
  <si>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</si>
  <si>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</si>
  <si>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</si>
  <si>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</si>
  <si>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</si>
  <si>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</si>
  <si>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</si>
  <si>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</si>
  <si>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</si>
  <si>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</si>
  <si>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</si>
  <si>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</si>
  <si>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</si>
  <si>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</si>
  <si>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</si>
  <si>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</si>
  <si>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</si>
  <si>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</si>
  <si>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</si>
  <si>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</si>
  <si>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</si>
  <si>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</si>
  <si>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</si>
  <si>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</si>
  <si>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</si>
  <si>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</si>
  <si>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</si>
  <si>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</si>
  <si>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</si>
  <si>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</si>
  <si>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</si>
  <si>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</si>
  <si>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</si>
  <si>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</si>
  <si>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</si>
  <si>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</si>
  <si>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</si>
  <si>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</si>
  <si>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</si>
  <si>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</si>
  <si>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</si>
  <si>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</si>
  <si>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</si>
  <si>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</si>
  <si>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</si>
  <si>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</si>
  <si>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</si>
  <si>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</si>
  <si>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</si>
  <si>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</si>
  <si>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</si>
  <si>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</si>
  <si>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</si>
  <si>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</si>
  <si>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</si>
  <si>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</si>
  <si>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</si>
  <si>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</si>
  <si>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</si>
  <si>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</si>
  <si>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</si>
  <si>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</si>
  <si>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</si>
  <si>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</si>
  <si>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</si>
  <si>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</si>
  <si>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</si>
  <si>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</si>
  <si>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</si>
  <si>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</si>
  <si>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</si>
  <si>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</si>
  <si>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</si>
  <si>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</si>
  <si>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</si>
  <si>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</si>
  <si>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</si>
  <si>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</si>
  <si>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</si>
  <si>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</si>
  <si>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</si>
  <si>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</si>
  <si>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</si>
  <si>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</si>
  <si>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</si>
  <si>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</si>
  <si>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</si>
  <si>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</si>
  <si>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</si>
  <si>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</si>
  <si>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</si>
  <si>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</si>
  <si>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</si>
  <si>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</si>
  <si>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</si>
  <si>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</si>
  <si>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</si>
  <si>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</si>
  <si>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</si>
  <si>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</si>
  <si>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</si>
  <si>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</si>
  <si>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</si>
  <si>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</si>
  <si>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</si>
  <si>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</si>
  <si>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</si>
  <si>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</si>
  <si>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</si>
  <si>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</si>
  <si>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</si>
  <si>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</si>
  <si>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</si>
  <si>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</si>
  <si>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</si>
  <si>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</si>
  <si>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</si>
  <si>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</si>
  <si>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</si>
  <si>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</si>
  <si>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</si>
  <si>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</si>
  <si>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</si>
  <si>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</si>
  <si>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</si>
  <si>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</si>
  <si>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</si>
  <si>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</si>
  <si>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</si>
  <si>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</si>
  <si>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</si>
  <si>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</si>
  <si>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</si>
  <si>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</si>
  <si>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</si>
  <si>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</si>
  <si>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</si>
  <si>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</si>
  <si>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</si>
  <si>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</si>
  <si>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</si>
  <si>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</si>
  <si>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</si>
  <si>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</si>
  <si>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</si>
  <si>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</si>
  <si>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</si>
  <si>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</si>
  <si>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</si>
  <si>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</si>
  <si>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</si>
  <si>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</si>
  <si>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</si>
  <si>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</si>
  <si>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</si>
  <si>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</si>
  <si>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</si>
  <si>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</si>
  <si>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</si>
  <si>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</si>
  <si>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</si>
  <si>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</si>
  <si>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</si>
  <si>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</si>
  <si>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</si>
  <si>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</si>
  <si>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</si>
  <si>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</si>
  <si>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</si>
  <si>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</si>
  <si>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</si>
  <si>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</si>
  <si>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</si>
  <si>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</si>
  <si>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</si>
  <si>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</si>
  <si>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</si>
  <si>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</si>
  <si>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</si>
  <si>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</si>
  <si>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</si>
  <si>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</si>
  <si>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</si>
  <si>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</si>
  <si>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</si>
  <si>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</si>
  <si>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</si>
  <si>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</si>
  <si>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</si>
  <si>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</si>
  <si>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</si>
  <si>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</si>
  <si>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</si>
  <si>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</si>
  <si>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</si>
  <si>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</si>
  <si>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</si>
  <si>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</si>
  <si>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</si>
  <si>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</si>
  <si>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</si>
  <si>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</si>
  <si>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</si>
  <si>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</si>
  <si>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</si>
  <si>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</si>
  <si>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</si>
  <si>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</si>
  <si>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</si>
  <si>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</si>
  <si>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</si>
  <si>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</si>
  <si>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</si>
  <si>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</si>
  <si>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</si>
  <si>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</si>
  <si>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</si>
  <si>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</si>
  <si>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</si>
  <si>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</si>
  <si>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</si>
  <si>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</si>
  <si>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</si>
  <si>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</si>
  <si>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</si>
  <si>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</si>
  <si>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</si>
  <si>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</si>
  <si>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</si>
  <si>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</si>
  <si>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</si>
  <si>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</si>
  <si>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</si>
  <si>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</si>
  <si>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</si>
  <si>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</si>
  <si>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</si>
  <si>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</si>
  <si>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</si>
  <si>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</si>
  <si>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</si>
  <si>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</si>
  <si>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</si>
  <si>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</si>
  <si>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</si>
  <si>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</si>
  <si>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</si>
  <si>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</si>
  <si>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</si>
  <si>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</si>
  <si>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</si>
  <si>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</si>
  <si>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</si>
  <si>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</si>
  <si>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</si>
  <si>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</si>
  <si>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</si>
  <si>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</si>
  <si>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</si>
  <si>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</si>
  <si>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</si>
  <si>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</si>
  <si>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</si>
  <si>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</si>
  <si>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</si>
  <si>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</si>
  <si>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</si>
  <si>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</si>
  <si>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</si>
  <si>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</si>
  <si>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</si>
  <si>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</si>
  <si>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</si>
  <si>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</si>
  <si>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</si>
  <si>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</si>
  <si>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</si>
  <si>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</si>
  <si>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</si>
  <si>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</si>
  <si>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</si>
  <si>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</si>
  <si>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</si>
  <si>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</si>
  <si>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</si>
  <si>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</si>
  <si>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</si>
  <si>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</si>
  <si>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</si>
  <si>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</si>
  <si>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</si>
  <si>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</si>
  <si>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</si>
  <si>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</si>
  <si>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</si>
  <si>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</si>
  <si>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</si>
  <si>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</si>
  <si>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</si>
  <si>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</si>
  <si>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</si>
  <si>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</si>
  <si>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</si>
  <si>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</si>
  <si>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</si>
  <si>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</si>
  <si>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</si>
  <si>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</si>
  <si>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</si>
  <si>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</si>
  <si>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</si>
  <si>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</si>
  <si>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</si>
  <si>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</si>
  <si>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</si>
  <si>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</si>
  <si>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</si>
  <si>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</si>
  <si>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</si>
  <si>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</si>
  <si>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</si>
  <si>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</si>
  <si>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</si>
  <si>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</si>
  <si>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</si>
  <si>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</si>
  <si>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</si>
  <si>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</si>
  <si>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</si>
  <si>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</si>
  <si>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</si>
  <si>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</si>
  <si>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</si>
  <si>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</si>
  <si>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</si>
  <si>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</si>
  <si>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</si>
  <si>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</si>
  <si>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</si>
  <si>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</si>
  <si>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</si>
  <si>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</si>
  <si>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</si>
  <si>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</si>
  <si>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</si>
  <si>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</si>
  <si>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</si>
  <si>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</si>
  <si>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</si>
  <si>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</si>
  <si>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</si>
  <si>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</si>
  <si>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</si>
  <si>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</si>
  <si>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</si>
  <si>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</si>
  <si>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</si>
  <si>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</si>
  <si>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</si>
  <si>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</si>
  <si>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</si>
  <si>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</si>
  <si>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</si>
  <si>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</si>
  <si>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</si>
  <si>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</si>
  <si>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</si>
  <si>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</si>
  <si>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</si>
  <si>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</si>
  <si>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</si>
  <si>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</si>
  <si>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</si>
  <si>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</si>
  <si>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</si>
  <si>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</si>
  <si>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</si>
  <si>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</si>
  <si>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</si>
  <si>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</si>
  <si>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</si>
  <si>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</si>
  <si>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</si>
  <si>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</si>
  <si>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</si>
  <si>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</si>
  <si>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</si>
  <si>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</si>
  <si>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</si>
  <si>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</si>
  <si>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</si>
  <si>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</si>
  <si>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</si>
  <si>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</si>
  <si>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</si>
  <si>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</si>
  <si>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</si>
  <si>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</si>
  <si>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</si>
  <si>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</si>
  <si>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</si>
  <si>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</si>
  <si>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</si>
  <si>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</si>
  <si>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</si>
  <si>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</si>
  <si>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</si>
  <si>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</si>
  <si>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</si>
  <si>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</si>
  <si>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</si>
  <si>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</si>
  <si>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</si>
  <si>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</si>
  <si>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</si>
  <si>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</si>
  <si>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</si>
  <si>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</si>
  <si>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</si>
  <si>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</si>
  <si>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</si>
  <si>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</si>
  <si>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</si>
  <si>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</si>
  <si>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</si>
  <si>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</si>
  <si>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</si>
  <si>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</si>
  <si>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</si>
  <si>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</si>
  <si>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</si>
  <si>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</si>
  <si>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</si>
  <si>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</si>
  <si>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</si>
  <si>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</si>
  <si>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</si>
  <si>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</si>
  <si>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</si>
  <si>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</si>
  <si>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</si>
  <si>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</si>
  <si>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</si>
  <si>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</si>
  <si>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</si>
  <si>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</si>
  <si>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</si>
  <si>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</si>
  <si>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</si>
  <si>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</si>
  <si>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</si>
  <si>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</si>
  <si>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</si>
  <si>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</si>
  <si>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</si>
  <si>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</si>
  <si>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</si>
  <si>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</si>
  <si>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</si>
  <si>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</si>
  <si>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</si>
  <si>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</si>
  <si>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</si>
  <si>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</si>
  <si>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</si>
  <si>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</si>
  <si>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</si>
  <si>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</si>
  <si>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</si>
  <si>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</si>
  <si>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</si>
  <si>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</si>
  <si>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</si>
  <si>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</si>
  <si>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</si>
  <si>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</si>
  <si>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</si>
  <si>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</si>
  <si>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</si>
  <si>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</si>
  <si>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</si>
  <si>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</si>
  <si>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</si>
  <si>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</si>
  <si>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</si>
  <si>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</si>
  <si>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</si>
  <si>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</si>
  <si>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</si>
  <si>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</si>
  <si>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</si>
  <si>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</si>
  <si>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</si>
  <si>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</si>
  <si>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</si>
  <si>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</si>
  <si>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</si>
  <si>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</si>
  <si>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</si>
  <si>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</si>
  <si>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</si>
  <si>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</si>
  <si>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</si>
  <si>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</si>
  <si>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</si>
  <si>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</si>
  <si>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</si>
  <si>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</si>
  <si>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</si>
  <si>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</si>
  <si>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</si>
  <si>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</si>
  <si>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</si>
  <si>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</si>
  <si>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</si>
  <si>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</si>
  <si>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</si>
  <si>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</si>
  <si>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</si>
  <si>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</si>
  <si>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</si>
  <si>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</si>
  <si>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</si>
  <si>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</si>
  <si>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</si>
  <si>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</si>
  <si>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</si>
  <si>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</si>
  <si>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</si>
  <si>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</si>
  <si>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</si>
  <si>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</si>
  <si>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</si>
  <si>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</si>
  <si>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</si>
  <si>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</si>
  <si>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</si>
  <si>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</si>
  <si>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</si>
  <si>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</si>
  <si>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</si>
  <si>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</si>
  <si>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</si>
  <si>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</si>
  <si>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</si>
  <si>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</si>
  <si>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</si>
  <si>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</si>
  <si>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</si>
  <si>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</si>
  <si>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</si>
  <si>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</si>
  <si>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</si>
  <si>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</si>
  <si>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</si>
  <si>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</si>
  <si>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</si>
  <si>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</si>
  <si>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</si>
  <si>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</si>
  <si>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</si>
  <si>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</si>
  <si>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</si>
  <si>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</si>
  <si>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</si>
  <si>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</si>
  <si>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</si>
  <si>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</si>
  <si>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</si>
  <si>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</si>
  <si>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</si>
  <si>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</si>
  <si>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</si>
  <si>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</si>
  <si>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</si>
  <si>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</si>
  <si>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</si>
  <si>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</si>
  <si>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</si>
  <si>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</si>
  <si>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</si>
  <si>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</si>
  <si>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</si>
  <si>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</si>
  <si>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</si>
  <si>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</si>
  <si>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</si>
  <si>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</si>
  <si>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</si>
  <si>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</si>
  <si>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</si>
  <si>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</si>
  <si>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</si>
  <si>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</si>
  <si>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</si>
  <si>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</si>
  <si>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</si>
  <si>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</si>
  <si>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</si>
  <si>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</si>
  <si>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</si>
  <si>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</si>
  <si>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</si>
  <si>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</si>
  <si>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</si>
  <si>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</si>
  <si>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</si>
  <si>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</si>
  <si>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</si>
  <si>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</si>
  <si>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</si>
  <si>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</si>
  <si>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</si>
  <si>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</si>
  <si>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</si>
  <si>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</si>
  <si>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</si>
  <si>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</si>
  <si>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</si>
  <si>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</si>
  <si>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</si>
  <si>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</si>
  <si>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</si>
  <si>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</si>
  <si>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</si>
  <si>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</si>
  <si>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</si>
  <si>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</si>
  <si>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</si>
  <si>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</si>
  <si>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</si>
  <si>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</si>
  <si>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</si>
  <si>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</si>
  <si>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</si>
  <si>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</si>
  <si>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</si>
  <si>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</si>
  <si>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</si>
  <si>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</si>
  <si>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</si>
  <si>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</si>
  <si>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</si>
  <si>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</si>
  <si>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</si>
  <si>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</si>
  <si>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</si>
  <si>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</si>
  <si>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</si>
  <si>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</si>
  <si>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</si>
  <si>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</si>
  <si>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</si>
  <si>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</si>
  <si>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</si>
  <si>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</si>
  <si>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</si>
  <si>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</si>
  <si>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</si>
  <si>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</si>
  <si>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</si>
  <si>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</si>
  <si>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</si>
  <si>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</si>
  <si>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</si>
  <si>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</si>
  <si>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</si>
  <si>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</si>
  <si>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</si>
  <si>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</si>
  <si>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</si>
  <si>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</si>
  <si>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</si>
  <si>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</si>
  <si>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</si>
  <si>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</si>
  <si>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</si>
  <si>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</si>
  <si>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</si>
  <si>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</si>
  <si>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</si>
  <si>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</si>
  <si>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</si>
  <si>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</si>
  <si>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</si>
  <si>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</si>
  <si>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</si>
  <si>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</si>
  <si>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</si>
  <si>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</si>
  <si>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</si>
  <si>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</si>
  <si>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</si>
  <si>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</si>
  <si>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</si>
  <si>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</si>
  <si>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</si>
  <si>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</si>
  <si>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</si>
  <si>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</si>
  <si>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</si>
  <si>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</si>
  <si>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</si>
  <si>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</si>
  <si>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</si>
  <si>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</si>
  <si>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</si>
  <si>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</si>
  <si>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</si>
  <si>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</si>
  <si>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</si>
  <si>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</si>
  <si>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</si>
  <si>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</si>
  <si>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</si>
  <si>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</si>
  <si>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</si>
  <si>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</si>
  <si>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</si>
  <si>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</si>
  <si>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</si>
  <si>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</si>
  <si>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</si>
  <si>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</si>
  <si>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</si>
  <si>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</si>
  <si>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</si>
  <si>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</si>
  <si>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</si>
  <si>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</si>
  <si>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</si>
  <si>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</si>
  <si>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</si>
  <si>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</si>
  <si>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</si>
  <si>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</si>
  <si>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</si>
  <si>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</si>
  <si>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</si>
  <si>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</si>
  <si>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</si>
  <si>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</si>
  <si>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</si>
  <si>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</si>
  <si>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</si>
  <si>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</si>
  <si>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</si>
  <si>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</si>
  <si>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</si>
  <si>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</si>
  <si>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</si>
  <si>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</si>
  <si>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</si>
  <si>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</si>
  <si>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</si>
  <si>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</si>
  <si>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</si>
  <si>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</si>
  <si>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</si>
  <si>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</si>
  <si>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</si>
  <si>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</si>
  <si>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</si>
  <si>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</si>
  <si>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</si>
  <si>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</si>
  <si>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</si>
  <si>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</si>
  <si>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</si>
  <si>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</si>
  <si>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</si>
  <si>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</si>
  <si>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</si>
  <si>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</si>
  <si>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</si>
  <si>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</si>
  <si>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</si>
  <si>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</si>
  <si>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</si>
  <si>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</si>
  <si>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</si>
  <si>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</si>
  <si>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</si>
  <si>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</si>
  <si>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</si>
  <si>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</si>
  <si>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</si>
  <si>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</si>
  <si>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</si>
  <si>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</si>
  <si>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</si>
  <si>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</si>
  <si>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</si>
  <si>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</si>
  <si>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</si>
  <si>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</si>
  <si>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</si>
  <si>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</si>
  <si>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</si>
  <si>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</si>
  <si>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</si>
  <si>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</si>
  <si>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</si>
  <si>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</si>
  <si>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</si>
  <si>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</si>
  <si>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</si>
  <si>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</si>
  <si>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</si>
  <si>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</si>
  <si>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</si>
  <si>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</si>
  <si>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</si>
  <si>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</si>
  <si>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</si>
  <si>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</si>
  <si>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</si>
  <si>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</si>
  <si>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</si>
  <si>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</si>
  <si>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</si>
  <si>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</si>
  <si>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</si>
  <si>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</si>
  <si>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</si>
  <si>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</si>
  <si>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</si>
  <si>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</si>
  <si>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</si>
  <si>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</si>
  <si>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</si>
  <si>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</si>
  <si>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</si>
  <si>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</si>
  <si>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</si>
  <si>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</si>
  <si>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</si>
  <si>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</si>
  <si>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</si>
  <si>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</si>
  <si>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</si>
  <si>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</si>
  <si>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</si>
  <si>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</si>
  <si>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</si>
  <si>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</si>
  <si>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</si>
  <si>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</si>
  <si>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</si>
  <si>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</si>
  <si>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</si>
  <si>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</si>
  <si>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</si>
  <si>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</si>
  <si>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</si>
  <si>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</si>
  <si>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</si>
  <si>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</si>
  <si>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</si>
  <si>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</si>
  <si>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</si>
  <si>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</si>
  <si>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</si>
  <si>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</si>
  <si>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</si>
  <si>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</si>
  <si>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</si>
  <si>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</si>
  <si>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</si>
  <si>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</si>
  <si>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</si>
  <si>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</si>
  <si>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</si>
  <si>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</si>
  <si>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</si>
  <si>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</si>
  <si>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</si>
  <si>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</si>
  <si>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</si>
  <si>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</si>
  <si>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</si>
  <si>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</si>
  <si>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</si>
  <si>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</si>
  <si>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</si>
  <si>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</si>
  <si>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</si>
  <si>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</si>
  <si>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</si>
  <si>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</si>
  <si>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</si>
  <si>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</si>
  <si>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</si>
  <si>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</si>
  <si>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</si>
  <si>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</si>
  <si>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</si>
  <si>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</si>
  <si>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</si>
  <si>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</si>
  <si>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</si>
  <si>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</si>
  <si>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</si>
  <si>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</si>
  <si>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</si>
  <si>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</si>
  <si>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</si>
  <si>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</si>
  <si>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</si>
  <si>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</si>
  <si>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</si>
  <si>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</si>
  <si>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</si>
  <si>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</si>
  <si>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</si>
  <si>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</si>
  <si>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</si>
  <si>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</si>
  <si>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</si>
  <si>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</si>
  <si>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</si>
  <si>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</si>
  <si>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</si>
  <si>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</si>
  <si>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</si>
  <si>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</si>
  <si>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</si>
  <si>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</si>
  <si>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</si>
  <si>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</si>
  <si>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</si>
  <si>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</si>
  <si>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</si>
  <si>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</si>
  <si>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</si>
  <si>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</si>
  <si>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</si>
  <si>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</si>
  <si>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</si>
  <si>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</si>
  <si>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</si>
  <si>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</si>
  <si>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</si>
  <si>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</si>
  <si>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</si>
  <si>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</si>
  <si>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</si>
  <si>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</si>
  <si>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</si>
  <si>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</si>
  <si>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</si>
  <si>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</si>
  <si>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</si>
  <si>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</si>
  <si>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</si>
  <si>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</si>
  <si>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</si>
  <si>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</si>
  <si>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</si>
  <si>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</si>
  <si>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</si>
  <si>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</si>
  <si>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</si>
  <si>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</si>
  <si>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</si>
  <si>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</si>
  <si>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</si>
  <si>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</si>
  <si>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</si>
  <si>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</si>
  <si>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</si>
  <si>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</si>
  <si>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</si>
  <si>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</si>
  <si>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</si>
  <si>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</si>
  <si>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</si>
  <si>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</si>
  <si>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</si>
  <si>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</si>
  <si>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</si>
  <si>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</si>
  <si>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</si>
  <si>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</si>
  <si>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</si>
  <si>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</si>
  <si>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</si>
  <si>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</si>
  <si>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</si>
  <si>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</si>
  <si>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</si>
  <si>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</si>
  <si>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</si>
  <si>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</si>
  <si>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</si>
  <si>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</si>
  <si>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</si>
  <si>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</si>
  <si>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</si>
  <si>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</si>
  <si>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</si>
  <si>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</si>
  <si>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</si>
  <si>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</si>
  <si>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</si>
  <si>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</si>
  <si>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</si>
  <si>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</si>
  <si>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</si>
  <si>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</si>
  <si>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</si>
  <si>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</si>
  <si>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</si>
  <si>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</si>
  <si>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</si>
  <si>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</si>
  <si>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</si>
  <si>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</si>
  <si>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</si>
  <si>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</si>
  <si>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</si>
  <si>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</si>
  <si>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</si>
  <si>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</si>
  <si>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</si>
  <si>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</si>
  <si>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</si>
  <si>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</si>
  <si>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</si>
  <si>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</si>
  <si>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</si>
  <si>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</si>
  <si>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</si>
  <si>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</si>
  <si>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</si>
  <si>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</si>
  <si>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</si>
  <si>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</si>
  <si>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</si>
  <si>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</si>
  <si>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</si>
  <si>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</si>
  <si>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</si>
  <si>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</si>
  <si>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</si>
  <si>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</si>
  <si>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</si>
  <si>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</si>
  <si>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</si>
  <si>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</si>
  <si>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</si>
  <si>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</si>
  <si>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</si>
  <si>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</si>
  <si>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</si>
  <si>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</si>
  <si>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</si>
  <si>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</si>
  <si>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</si>
  <si>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</si>
  <si>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</si>
  <si>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</si>
  <si>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</si>
  <si>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</si>
  <si>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</si>
  <si>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</si>
  <si>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</si>
  <si>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</si>
  <si>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</si>
  <si>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</si>
  <si>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</si>
  <si>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</si>
  <si>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</si>
  <si>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</si>
  <si>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</si>
  <si>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</si>
  <si>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</si>
  <si>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</si>
  <si>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</si>
  <si>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</si>
  <si>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</si>
  <si>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</si>
  <si>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</si>
  <si>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</si>
  <si>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</si>
  <si>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</si>
  <si>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</si>
  <si>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</si>
  <si>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</si>
  <si>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</si>
  <si>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</si>
  <si>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</si>
  <si>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</si>
  <si>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</si>
  <si>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</si>
  <si>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</si>
  <si>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</si>
  <si>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</si>
  <si>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</si>
  <si>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</si>
  <si>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</si>
  <si>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</si>
  <si>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</si>
  <si>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</si>
  <si>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</si>
  <si>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</si>
  <si>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</si>
  <si>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</si>
  <si>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</si>
  <si>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</si>
  <si>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</si>
  <si>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</si>
  <si>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</si>
  <si>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</si>
  <si>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</si>
  <si>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</si>
  <si>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</si>
  <si>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</si>
  <si>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</si>
  <si>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</si>
  <si>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</si>
  <si>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</si>
  <si>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</si>
  <si>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</si>
  <si>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</si>
  <si>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</si>
  <si>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</si>
  <si>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</si>
  <si>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</si>
  <si>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</si>
  <si>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</si>
  <si>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</si>
  <si>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</si>
  <si>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</si>
  <si>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</si>
  <si>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</si>
  <si>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</si>
  <si>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</si>
  <si>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</si>
  <si>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</si>
  <si>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</si>
  <si>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</si>
  <si>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</si>
  <si>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</si>
  <si>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</si>
  <si>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</si>
  <si>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</si>
  <si>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</si>
  <si>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</si>
  <si>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</si>
  <si>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</si>
  <si>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</si>
  <si>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</si>
  <si>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</si>
  <si>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</si>
  <si>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</si>
  <si>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</si>
  <si>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</si>
  <si>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</si>
  <si>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</si>
  <si>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</si>
  <si>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</si>
  <si>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</si>
  <si>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</si>
  <si>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</si>
  <si>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</si>
  <si>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</si>
  <si>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</si>
  <si>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</si>
  <si>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</si>
  <si>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</si>
  <si>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</si>
  <si>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</si>
  <si>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</si>
  <si>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</si>
  <si>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</si>
  <si>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</si>
  <si>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</si>
  <si>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</si>
  <si>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</si>
  <si>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</si>
  <si>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</si>
  <si>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</si>
  <si>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</si>
  <si>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</si>
  <si>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</si>
  <si>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</si>
  <si>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</si>
  <si>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</si>
  <si>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</si>
  <si>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</si>
  <si>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</si>
  <si>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</si>
  <si>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</si>
  <si>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</si>
  <si>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</si>
  <si>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</si>
  <si>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</si>
  <si>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</si>
  <si>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</si>
  <si>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</si>
  <si>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</si>
  <si>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</si>
  <si>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</si>
  <si>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</si>
  <si>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</si>
  <si>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</si>
  <si>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</si>
  <si>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</si>
  <si>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</si>
  <si>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</si>
  <si>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</si>
  <si>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</si>
  <si>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</si>
  <si>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</si>
  <si>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</si>
  <si>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</si>
  <si>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</si>
  <si>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</si>
  <si>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</si>
  <si>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</si>
  <si>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</si>
  <si>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</si>
  <si>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</si>
  <si>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</si>
  <si>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</si>
  <si>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</si>
  <si>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</si>
  <si>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</si>
  <si>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</si>
  <si>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</si>
  <si>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</si>
  <si>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</si>
  <si>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</si>
  <si>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</si>
  <si>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</si>
  <si>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</si>
  <si>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</si>
  <si>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</si>
  <si>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</si>
  <si>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</si>
  <si>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</si>
  <si>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</si>
  <si>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</si>
  <si>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</si>
  <si>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</si>
  <si>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</si>
  <si>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</si>
  <si>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</si>
  <si>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</si>
  <si>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</si>
  <si>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</si>
  <si>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</si>
  <si>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</si>
  <si>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</si>
  <si>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</si>
  <si>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</si>
  <si>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</si>
  <si>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</si>
  <si>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</si>
  <si>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</si>
  <si>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</si>
  <si>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</si>
  <si>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</si>
  <si>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</si>
  <si>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</si>
  <si>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</si>
  <si>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</si>
  <si>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</si>
  <si>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</si>
  <si>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</si>
  <si>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</si>
  <si>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</si>
  <si>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</si>
  <si>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</si>
  <si>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</si>
  <si>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</si>
  <si>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</si>
  <si>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</si>
  <si>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</si>
  <si>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</si>
  <si>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</si>
  <si>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</si>
  <si>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</si>
  <si>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</si>
  <si>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</si>
  <si>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</si>
  <si>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</si>
  <si>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</si>
  <si>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</si>
  <si>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</si>
  <si>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</si>
  <si>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</si>
  <si>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</si>
  <si>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</si>
  <si>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</si>
  <si>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</si>
  <si>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</si>
  <si>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</si>
  <si>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</si>
  <si>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</si>
  <si>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</si>
  <si>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</si>
  <si>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</si>
  <si>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</si>
  <si>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</si>
  <si>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</si>
  <si>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</si>
  <si>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</si>
  <si>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</si>
  <si>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</si>
  <si>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</si>
  <si>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</si>
  <si>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</si>
  <si>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</si>
  <si>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</si>
  <si>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</si>
  <si>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</si>
  <si>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</si>
  <si>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</si>
  <si>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</si>
  <si>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</si>
  <si>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</si>
  <si>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</si>
  <si>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</si>
  <si>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</si>
  <si>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</si>
  <si>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</si>
  <si>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</si>
  <si>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</si>
  <si>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</si>
  <si>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</si>
  <si>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</si>
  <si>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</si>
  <si>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</si>
  <si>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</si>
  <si>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</si>
  <si>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</si>
  <si>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</si>
  <si>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</si>
  <si>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</si>
  <si>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</si>
  <si>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</si>
  <si>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</si>
  <si>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</si>
  <si>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</si>
  <si>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</si>
  <si>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</si>
  <si>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</si>
  <si>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</si>
  <si>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</si>
  <si>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</si>
  <si>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</si>
  <si>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</si>
  <si>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</si>
  <si>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</si>
  <si>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</si>
  <si>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</si>
  <si>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</si>
  <si>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</si>
  <si>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</si>
  <si>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</si>
  <si>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</si>
  <si>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</si>
  <si>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</si>
  <si>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</si>
  <si>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</si>
  <si>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</si>
  <si>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</si>
  <si>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</si>
  <si>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</si>
  <si>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</si>
  <si>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</si>
  <si>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</si>
  <si>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</si>
  <si>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</si>
  <si>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</si>
  <si>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</si>
  <si>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</si>
  <si>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</si>
  <si>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</si>
  <si>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</si>
  <si>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</si>
  <si>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</si>
  <si>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</si>
  <si>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</si>
  <si>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</si>
  <si>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</si>
  <si>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</si>
  <si>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</si>
  <si>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</si>
  <si>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</si>
  <si>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</si>
  <si>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</si>
  <si>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</si>
  <si>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</si>
  <si>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</si>
  <si>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</si>
  <si>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</si>
  <si>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</si>
  <si>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</si>
  <si>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</si>
  <si>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</si>
  <si>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</si>
  <si>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</si>
  <si>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</si>
  <si>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</si>
  <si>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</si>
  <si>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</si>
  <si>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</si>
  <si>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</si>
  <si>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</si>
  <si>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</si>
  <si>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</si>
  <si>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</si>
  <si>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</si>
  <si>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</si>
  <si>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</si>
  <si>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</si>
  <si>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</si>
  <si>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</si>
  <si>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</si>
  <si>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</si>
  <si>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</si>
  <si>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</si>
  <si>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</si>
  <si>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</si>
  <si>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</si>
  <si>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</si>
  <si>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</si>
  <si>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</si>
  <si>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</si>
  <si>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</si>
  <si>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</si>
  <si>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</si>
  <si>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</si>
  <si>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</si>
  <si>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</si>
  <si>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</si>
  <si>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</si>
  <si>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</si>
  <si>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</si>
  <si>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</si>
  <si>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</si>
  <si>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</si>
  <si>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</si>
  <si>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</si>
  <si>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</si>
  <si>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</si>
  <si>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</si>
  <si>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</si>
  <si>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</si>
  <si>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</si>
  <si>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</si>
  <si>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</si>
  <si>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</si>
  <si>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</si>
  <si>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</si>
  <si>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</si>
  <si>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</si>
  <si>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</si>
  <si>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</si>
  <si>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</si>
  <si>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</si>
  <si>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</si>
  <si>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</si>
  <si>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</si>
  <si>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</si>
  <si>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</si>
  <si>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</si>
  <si>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</si>
  <si>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</si>
  <si>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</si>
  <si>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</si>
  <si>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</si>
  <si>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</si>
  <si>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</si>
  <si>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</si>
  <si>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</si>
  <si>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</si>
  <si>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</si>
  <si>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</si>
  <si>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</si>
  <si>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</si>
  <si>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</si>
  <si>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</si>
  <si>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</si>
  <si>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</si>
  <si>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</si>
  <si>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</si>
  <si>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</si>
  <si>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</si>
  <si>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</si>
  <si>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</si>
  <si>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</si>
  <si>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</si>
  <si>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</si>
  <si>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</si>
  <si>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</si>
  <si>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</si>
  <si>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</si>
  <si>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</si>
  <si>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</si>
  <si>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</si>
  <si>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</si>
  <si>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</si>
  <si>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</si>
  <si>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</si>
  <si>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</si>
  <si>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</si>
  <si>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</si>
  <si>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</si>
  <si>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</si>
  <si>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</si>
  <si>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</si>
  <si>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</si>
  <si>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</si>
  <si>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</si>
  <si>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</si>
  <si>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</si>
  <si>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</si>
  <si>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</si>
  <si>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</si>
  <si>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</si>
  <si>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</si>
  <si>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</si>
  <si>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</si>
  <si>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</si>
  <si>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</si>
  <si>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</si>
  <si>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</si>
  <si>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</si>
  <si>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</si>
  <si>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</si>
  <si>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</si>
  <si>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</si>
  <si>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</si>
  <si>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</si>
  <si>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</si>
  <si>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</si>
  <si>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</si>
  <si>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</si>
  <si>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</si>
  <si>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</si>
  <si>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</si>
  <si>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</si>
  <si>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</si>
  <si>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</si>
  <si>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</si>
  <si>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</si>
  <si>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</si>
  <si>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</si>
  <si>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</si>
  <si>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</si>
  <si>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</si>
  <si>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</si>
  <si>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</si>
  <si>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</si>
  <si>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</si>
  <si>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</si>
  <si>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</si>
  <si>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</si>
  <si>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</si>
  <si>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</si>
  <si>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</si>
  <si>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</si>
  <si>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</si>
  <si>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</si>
  <si>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</si>
  <si>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</si>
  <si>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</si>
  <si>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</si>
  <si>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</si>
  <si>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</si>
  <si>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</si>
  <si>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</si>
  <si>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</si>
  <si>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</si>
  <si>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</si>
  <si>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</si>
  <si>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</si>
  <si>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</si>
  <si>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</si>
  <si>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</si>
  <si>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</si>
  <si>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</si>
  <si>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</si>
  <si>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</si>
  <si>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</si>
  <si>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</si>
  <si>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</si>
  <si>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</si>
  <si>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</si>
  <si>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</si>
  <si>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</si>
  <si>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</si>
  <si>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</si>
  <si>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</si>
  <si>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</si>
  <si>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</si>
  <si>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</si>
  <si>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</si>
  <si>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</si>
  <si>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</si>
  <si>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</si>
  <si>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</si>
  <si>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</si>
  <si>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</si>
  <si>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</si>
  <si>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</si>
  <si>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</si>
  <si>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</si>
  <si>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</si>
  <si>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</si>
  <si>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</si>
  <si>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</si>
  <si>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</si>
  <si>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</si>
  <si>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</si>
  <si>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</si>
  <si>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</si>
  <si>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</si>
  <si>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</si>
  <si>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</si>
  <si>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</si>
  <si>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</si>
  <si>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</si>
  <si>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</si>
  <si>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</si>
  <si>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</si>
  <si>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</si>
  <si>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</si>
  <si>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</si>
  <si>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</si>
  <si>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</si>
  <si>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</si>
  <si>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</si>
  <si>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</si>
  <si>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</si>
  <si>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</si>
  <si>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</si>
  <si>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</si>
  <si>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</si>
  <si>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</si>
  <si>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</si>
  <si>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</si>
  <si>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</si>
  <si>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</si>
  <si>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</si>
  <si>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</si>
  <si>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</si>
  <si>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</si>
  <si>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</si>
  <si>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</si>
  <si>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</si>
  <si>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</si>
  <si>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</si>
  <si>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</si>
  <si>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</si>
  <si>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</si>
  <si>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</si>
  <si>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</si>
  <si>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</si>
  <si>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</si>
  <si>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</si>
  <si>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</si>
  <si>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</si>
  <si>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</si>
  <si>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</si>
  <si>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</si>
  <si>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</si>
  <si>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</si>
  <si>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</si>
  <si>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</si>
  <si>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</si>
  <si>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</si>
  <si>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</si>
  <si>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</si>
  <si>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</si>
  <si>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</si>
  <si>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</si>
  <si>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</si>
  <si>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</si>
  <si>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</si>
  <si>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</si>
  <si>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</si>
  <si>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</si>
  <si>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</si>
  <si>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</si>
  <si>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</si>
  <si>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</si>
  <si>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</si>
  <si>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</si>
  <si>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</si>
  <si>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</si>
  <si>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</si>
  <si>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</si>
  <si>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</si>
  <si>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</si>
  <si>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</si>
  <si>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</si>
  <si>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</si>
  <si>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</si>
  <si>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</si>
  <si>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</si>
  <si>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</si>
  <si>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</si>
  <si>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</si>
  <si>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</si>
  <si>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</si>
  <si>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</si>
  <si>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</si>
  <si>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</si>
  <si>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</si>
  <si>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</si>
  <si>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</si>
  <si>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</si>
  <si>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</si>
  <si>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</si>
  <si>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</si>
  <si>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</si>
  <si>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</si>
  <si>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</si>
  <si>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</si>
  <si>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</si>
  <si>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</si>
  <si>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</si>
  <si>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</si>
  <si>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</si>
  <si>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</si>
  <si>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</si>
  <si>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</si>
  <si>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</si>
  <si>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</si>
  <si>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</si>
  <si>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</si>
  <si>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</si>
  <si>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</si>
  <si>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</si>
  <si>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</si>
  <si>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</si>
  <si>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</si>
  <si>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</si>
  <si>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</si>
  <si>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</si>
  <si>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</si>
  <si>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</si>
  <si>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</si>
  <si>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</si>
  <si>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</si>
  <si>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</si>
  <si>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</si>
  <si>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</si>
  <si>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</si>
  <si>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</si>
  <si>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</si>
  <si>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</si>
  <si>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</si>
  <si>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</si>
  <si>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</si>
  <si>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</si>
  <si>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</si>
  <si>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</si>
  <si>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</si>
  <si>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</si>
  <si>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</si>
  <si>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</si>
  <si>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</si>
  <si>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</si>
  <si>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</si>
  <si>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</si>
  <si>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</si>
  <si>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</si>
  <si>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</si>
  <si>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</si>
  <si>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</si>
  <si>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</si>
  <si>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</si>
  <si>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</si>
  <si>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</si>
  <si>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</si>
  <si>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</si>
  <si>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</si>
  <si>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</si>
  <si>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</si>
  <si>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</si>
  <si>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</si>
  <si>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</si>
  <si>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</si>
  <si>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</si>
  <si>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</si>
  <si>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</si>
  <si>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</si>
  <si>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</si>
  <si>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</si>
  <si>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</si>
  <si>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</si>
  <si>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</si>
  <si>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</si>
  <si>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</si>
  <si>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</si>
  <si>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</si>
  <si>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</si>
  <si>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</si>
  <si>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</si>
  <si>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</si>
  <si>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</si>
  <si>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</si>
  <si>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</si>
  <si>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</si>
  <si>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</si>
  <si>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</si>
  <si>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</si>
  <si>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</si>
  <si>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</si>
  <si>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</si>
  <si>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</si>
  <si>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</si>
  <si>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</si>
  <si>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</si>
  <si>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</si>
  <si>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</si>
  <si>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</si>
  <si>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</si>
  <si>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</si>
  <si>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</si>
  <si>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</si>
  <si>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</si>
  <si>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</si>
  <si>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</si>
  <si>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</si>
  <si>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</si>
  <si>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</si>
  <si>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</si>
  <si>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</si>
  <si>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</si>
  <si>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</si>
  <si>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</si>
  <si>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</si>
  <si>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</si>
  <si>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</si>
  <si>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</si>
  <si>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</si>
  <si>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</si>
  <si>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</si>
  <si>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</si>
  <si>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</si>
  <si>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</si>
  <si>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</si>
  <si>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</si>
  <si>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</si>
  <si>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</si>
  <si>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</si>
  <si>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</si>
  <si>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</si>
  <si>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</si>
  <si>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</si>
  <si>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</si>
  <si>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</si>
  <si>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</si>
  <si>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</si>
  <si>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</si>
  <si>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</si>
  <si>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</si>
  <si>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</si>
  <si>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</si>
  <si>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</si>
  <si>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</si>
  <si>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</si>
  <si>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</si>
  <si>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</si>
  <si>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</si>
  <si>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</si>
  <si>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</si>
  <si>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</si>
  <si>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</si>
  <si>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</si>
  <si>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</si>
  <si>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</si>
  <si>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</si>
  <si>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</si>
  <si>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</si>
  <si>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</si>
  <si>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</si>
  <si>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</si>
  <si>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</si>
  <si>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</si>
  <si>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</si>
  <si>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</si>
  <si>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</si>
  <si>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</si>
  <si>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</si>
  <si>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</si>
  <si>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</si>
  <si>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</si>
  <si>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</si>
  <si>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</si>
  <si>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</si>
  <si>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</si>
  <si>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</si>
  <si>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</si>
  <si>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</si>
  <si>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</si>
  <si>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</si>
  <si>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</si>
  <si>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</si>
  <si>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</si>
  <si>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</si>
  <si>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</si>
  <si>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</si>
  <si>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</si>
  <si>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</si>
  <si>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</si>
  <si>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</si>
  <si>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</si>
  <si>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</si>
  <si>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</si>
  <si>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</si>
  <si>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</si>
  <si>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</si>
  <si>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</si>
  <si>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</si>
  <si>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</si>
  <si>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</si>
  <si>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</si>
  <si>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</si>
  <si>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</si>
  <si>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</si>
  <si>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</si>
  <si>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</si>
  <si>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</si>
  <si>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</si>
  <si>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</si>
  <si>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</si>
  <si>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</si>
  <si>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</si>
  <si>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</si>
  <si>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</si>
  <si>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</si>
  <si>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</si>
  <si>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</si>
  <si>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</si>
  <si>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</si>
  <si>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</si>
  <si>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</si>
  <si>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</si>
  <si>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</si>
  <si>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</si>
  <si>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</si>
  <si>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</si>
  <si>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</si>
  <si>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</si>
  <si>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</si>
  <si>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</si>
  <si>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</si>
  <si>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</si>
  <si>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</si>
  <si>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</si>
  <si>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</si>
  <si>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</si>
  <si>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</si>
  <si>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</si>
  <si>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</si>
  <si>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</si>
  <si>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</si>
  <si>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</si>
  <si>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</si>
  <si>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</si>
  <si>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</si>
  <si>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</si>
  <si>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</si>
  <si>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</si>
  <si>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</si>
  <si>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</si>
  <si>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</si>
  <si>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</si>
  <si>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</si>
  <si>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</si>
  <si>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</si>
  <si>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</si>
  <si>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</si>
  <si>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</si>
  <si>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</si>
  <si>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</si>
  <si>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</si>
  <si>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</si>
  <si>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</si>
  <si>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</si>
  <si>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</si>
  <si>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</si>
  <si>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</si>
  <si>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</si>
  <si>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</si>
  <si>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</si>
  <si>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</si>
  <si>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</si>
  <si>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</si>
  <si>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</si>
  <si>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</si>
  <si>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</si>
  <si>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</si>
  <si>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</si>
  <si>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</si>
  <si>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</si>
  <si>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</si>
  <si>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</si>
  <si>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</si>
  <si>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</si>
  <si>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</si>
  <si>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</si>
  <si>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</si>
  <si>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</si>
  <si>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</si>
  <si>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</si>
  <si>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</si>
  <si>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</si>
  <si>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</si>
  <si>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</si>
  <si>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</si>
  <si>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</si>
  <si>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</si>
  <si>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</si>
  <si>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</si>
  <si>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</si>
  <si>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</si>
  <si>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</si>
  <si>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</si>
  <si>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</si>
  <si>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</si>
  <si>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</si>
  <si>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</si>
  <si>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</si>
  <si>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</si>
  <si>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</si>
  <si>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</si>
  <si>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</si>
  <si>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</si>
  <si>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</si>
  <si>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</si>
  <si>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</si>
  <si>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</si>
  <si>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</si>
  <si>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</si>
  <si>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</si>
  <si>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</si>
  <si>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</si>
  <si>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</si>
  <si>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</si>
  <si>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</si>
  <si>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</si>
  <si>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</si>
  <si>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</si>
  <si>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</si>
  <si>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</si>
  <si>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</si>
  <si>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</si>
  <si>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</si>
  <si>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</si>
  <si>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</si>
  <si>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</si>
  <si>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</si>
  <si>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</si>
  <si>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</si>
  <si>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</si>
  <si>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</si>
  <si>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</si>
  <si>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</si>
  <si>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</si>
  <si>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</si>
  <si>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</si>
  <si>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</si>
  <si>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</si>
  <si>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</si>
  <si>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</si>
  <si>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</si>
  <si>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</si>
  <si>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</si>
  <si>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</si>
  <si>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</si>
  <si>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</si>
  <si>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</si>
  <si>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</si>
  <si>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</si>
  <si>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</si>
  <si>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</si>
  <si>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</si>
  <si>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</si>
  <si>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</si>
  <si>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</si>
  <si>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</si>
  <si>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</si>
  <si>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</si>
  <si>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</si>
  <si>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</si>
  <si>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</si>
  <si>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</si>
  <si>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</si>
  <si>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</si>
  <si>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</si>
  <si>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</si>
  <si>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</si>
  <si>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</si>
  <si>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</si>
  <si>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</si>
  <si>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</si>
  <si>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</si>
  <si>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</si>
  <si>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</si>
  <si>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</si>
  <si>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</si>
  <si>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</si>
  <si>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</si>
  <si>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</si>
  <si>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</si>
  <si>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</si>
  <si>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</si>
  <si>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</si>
  <si>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</si>
  <si>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</si>
  <si>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</si>
  <si>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</si>
  <si>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</si>
  <si>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</si>
  <si>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</si>
  <si>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</si>
  <si>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</si>
  <si>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</si>
  <si>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</si>
  <si>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</si>
  <si>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</si>
  <si>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</si>
  <si>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</si>
  <si>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</si>
  <si>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</si>
  <si>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</si>
  <si>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</si>
  <si>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</si>
  <si>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</si>
  <si>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</si>
  <si>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</si>
  <si>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</si>
  <si>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</si>
  <si>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</si>
  <si>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</si>
  <si>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</si>
  <si>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</si>
  <si>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</si>
  <si>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</si>
  <si>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</si>
  <si>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</si>
  <si>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</si>
  <si>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</si>
  <si>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</si>
  <si>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</si>
  <si>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</si>
  <si>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</si>
  <si>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</si>
  <si>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</si>
  <si>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</si>
  <si>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</si>
  <si>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</si>
  <si>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</si>
  <si>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</si>
  <si>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</si>
  <si>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</si>
  <si>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</si>
  <si>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</si>
  <si>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</si>
  <si>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</si>
  <si>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</si>
  <si>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</si>
  <si>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</si>
  <si>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</si>
  <si>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</si>
  <si>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</si>
  <si>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</si>
  <si>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</si>
  <si>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</si>
  <si>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</si>
  <si>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</si>
  <si>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</si>
  <si>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</si>
  <si>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</si>
  <si>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</si>
  <si>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</si>
  <si>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</si>
  <si>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</si>
  <si>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</si>
  <si>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</si>
  <si>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</si>
  <si>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</si>
  <si>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</si>
  <si>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</si>
  <si>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</si>
  <si>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</si>
  <si>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</si>
  <si>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</si>
  <si>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</si>
  <si>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</si>
  <si>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</si>
  <si>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</si>
  <si>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</si>
  <si>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</si>
  <si>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</si>
  <si>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</si>
  <si>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</si>
  <si>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</si>
  <si>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</si>
  <si>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</si>
  <si>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</si>
  <si>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</si>
  <si>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</si>
  <si>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</si>
  <si>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</si>
  <si>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</si>
  <si>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</si>
  <si>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</si>
  <si>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</si>
  <si>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</si>
  <si>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</si>
  <si>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</si>
  <si>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</si>
  <si>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</si>
  <si>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</si>
  <si>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</si>
  <si>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</si>
  <si>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</si>
  <si>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</si>
  <si>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</si>
  <si>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</si>
  <si>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</si>
  <si>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</si>
  <si>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</si>
  <si>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</si>
  <si>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</si>
  <si>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</si>
  <si>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</si>
  <si>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</si>
  <si>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</si>
  <si>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</si>
  <si>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</si>
  <si>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</si>
  <si>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</si>
  <si>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</si>
  <si>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</si>
  <si>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</si>
  <si>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</si>
  <si>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</si>
  <si>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</si>
  <si>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</si>
  <si>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</si>
  <si>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</si>
  <si>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</si>
  <si>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</si>
  <si>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</si>
  <si>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</si>
  <si>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</si>
  <si>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</si>
  <si>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</si>
  <si>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</si>
  <si>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</si>
  <si>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</si>
  <si>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</si>
  <si>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</si>
  <si>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</si>
  <si>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</si>
  <si>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</si>
  <si>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</si>
  <si>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</si>
  <si>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</si>
  <si>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</si>
  <si>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</si>
  <si>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</si>
  <si>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</si>
  <si>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</si>
  <si>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</si>
  <si>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</si>
  <si>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</si>
  <si>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</si>
  <si>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</si>
  <si>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</si>
  <si>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</si>
  <si>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</si>
  <si>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</si>
  <si>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</si>
  <si>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</si>
  <si>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</si>
  <si>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</si>
  <si>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</si>
  <si>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</si>
  <si>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</si>
  <si>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</si>
  <si>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</si>
  <si>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</si>
  <si>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</si>
  <si>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</si>
  <si>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</si>
  <si>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</si>
  <si>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</si>
  <si>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</si>
  <si>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</si>
  <si>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</si>
  <si>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</si>
  <si>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</si>
  <si>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</si>
  <si>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</si>
  <si>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</si>
  <si>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</si>
  <si>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</si>
  <si>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</si>
  <si>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</si>
  <si>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</si>
  <si>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</si>
  <si>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</si>
  <si>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</si>
  <si>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</si>
  <si>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</si>
  <si>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</si>
  <si>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</si>
  <si>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</si>
  <si>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</si>
  <si>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</si>
  <si>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</si>
  <si>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</si>
  <si>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</si>
  <si>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</si>
  <si>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</si>
  <si>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</si>
  <si>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</si>
  <si>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</si>
  <si>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</si>
  <si>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</si>
  <si>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</si>
  <si>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</si>
  <si>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</si>
  <si>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</si>
  <si>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</si>
  <si>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</si>
  <si>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</si>
  <si>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</si>
  <si>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</si>
  <si>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</si>
  <si>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</si>
  <si>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</si>
  <si>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</si>
  <si>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</si>
  <si>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</si>
  <si>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</si>
  <si>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</si>
  <si>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</si>
  <si>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</si>
  <si>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</si>
  <si>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</si>
  <si>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</si>
  <si>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</si>
  <si>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</si>
  <si>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</si>
  <si>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</si>
  <si>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</si>
  <si>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</si>
  <si>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</si>
  <si>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</si>
  <si>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</si>
  <si>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</si>
  <si>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</si>
  <si>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</si>
  <si>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</si>
  <si>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</si>
  <si>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</si>
  <si>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</si>
  <si>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</si>
  <si>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</si>
  <si>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</si>
  <si>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</si>
  <si>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</si>
  <si>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</si>
  <si>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</si>
  <si>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</si>
  <si>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</si>
  <si>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</si>
  <si>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</si>
  <si>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</si>
  <si>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</si>
  <si>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</si>
  <si>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</si>
  <si>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</si>
  <si>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</si>
  <si>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</si>
  <si>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</si>
  <si>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</si>
  <si>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</si>
  <si>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</si>
  <si>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</si>
  <si>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</si>
  <si>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</si>
  <si>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</si>
  <si>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</si>
  <si>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</si>
  <si>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</si>
  <si>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</si>
  <si>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</si>
  <si>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</si>
  <si>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</si>
  <si>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</si>
  <si>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</si>
  <si>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</si>
  <si>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</si>
  <si>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</si>
  <si>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</si>
  <si>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</si>
  <si>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</si>
  <si>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</si>
  <si>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</si>
  <si>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</si>
  <si>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</si>
  <si>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</si>
  <si>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</si>
  <si>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</si>
  <si>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</si>
  <si>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</si>
  <si>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</si>
  <si>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</si>
  <si>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</si>
  <si>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</si>
  <si>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</si>
  <si>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</si>
  <si>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</si>
  <si>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</si>
  <si>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</si>
  <si>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</si>
  <si>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</si>
  <si>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</si>
  <si>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</si>
  <si>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</si>
  <si>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</si>
  <si>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</si>
  <si>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</si>
  <si>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</si>
  <si>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</si>
  <si>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</si>
  <si>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</si>
  <si>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</si>
  <si>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</si>
  <si>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</si>
  <si>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</si>
  <si>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</si>
  <si>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</si>
  <si>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</si>
  <si>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</si>
  <si>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</si>
  <si>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</si>
  <si>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</si>
  <si>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</si>
  <si>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</si>
  <si>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</si>
  <si>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</si>
  <si>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</si>
  <si>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</si>
  <si>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</si>
  <si>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</si>
  <si>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</si>
  <si>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</si>
  <si>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</si>
  <si>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</si>
  <si>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</si>
  <si>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</si>
  <si>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</si>
  <si>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</si>
  <si>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</si>
  <si>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</si>
  <si>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</si>
  <si>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</si>
  <si>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</si>
  <si>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</si>
  <si>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</si>
  <si>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</si>
  <si>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</si>
  <si>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</si>
  <si>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</si>
  <si>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</si>
  <si>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</si>
  <si>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</si>
  <si>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</si>
  <si>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</si>
  <si>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</si>
  <si>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</si>
  <si>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</si>
  <si>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</si>
  <si>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</si>
  <si>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</si>
  <si>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</si>
  <si>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</si>
  <si>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</si>
  <si>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</si>
  <si>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</si>
  <si>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</si>
  <si>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</si>
  <si>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</si>
  <si>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</si>
  <si>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</si>
  <si>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</si>
  <si>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</si>
  <si>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</si>
  <si>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</si>
  <si>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</si>
  <si>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</si>
  <si>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</si>
  <si>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</si>
  <si>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</si>
  <si>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</si>
  <si>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</si>
  <si>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</si>
  <si>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</si>
  <si>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</si>
  <si>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</si>
  <si>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</si>
  <si>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</si>
  <si>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</si>
  <si>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</si>
  <si>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</si>
  <si>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</si>
  <si>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</si>
  <si>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</si>
  <si>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</si>
  <si>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</si>
  <si>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</si>
  <si>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</si>
  <si>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</si>
  <si>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</si>
  <si>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</si>
  <si>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</si>
  <si>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</si>
  <si>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</si>
  <si>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</si>
  <si>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</si>
  <si>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</si>
  <si>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</si>
  <si>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</si>
  <si>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</si>
  <si>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</si>
  <si>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</si>
  <si>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</si>
  <si>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</si>
  <si>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</si>
  <si>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</si>
  <si>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</si>
  <si>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</si>
  <si>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</si>
  <si>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</si>
  <si>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</si>
  <si>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</si>
  <si>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</si>
  <si>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</si>
  <si>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</si>
  <si>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</si>
  <si>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</si>
  <si>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</si>
  <si>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</si>
  <si>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</si>
  <si>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</si>
  <si>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</si>
  <si>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</si>
  <si>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</si>
  <si>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</si>
  <si>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</si>
  <si>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</si>
  <si>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</si>
  <si>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</si>
  <si>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</si>
  <si>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</si>
  <si>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</si>
  <si>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</si>
  <si>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</si>
  <si>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</si>
  <si>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</si>
  <si>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</si>
  <si>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</si>
  <si>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</si>
  <si>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</si>
  <si>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</si>
  <si>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</si>
  <si>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</si>
  <si>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</si>
  <si>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</si>
  <si>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</si>
  <si>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</si>
  <si>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</si>
  <si>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</si>
  <si>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</si>
  <si>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</si>
  <si>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</si>
  <si>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</si>
  <si>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</si>
  <si>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</si>
  <si>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</si>
  <si>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</si>
  <si>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</si>
  <si>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</si>
  <si>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</si>
  <si>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</si>
  <si>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</si>
  <si>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</si>
  <si>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</si>
  <si>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</si>
  <si>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</si>
  <si>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</si>
  <si>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</si>
  <si>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</si>
  <si>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</si>
  <si>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</si>
  <si>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</si>
  <si>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</si>
  <si>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</si>
  <si>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</si>
  <si>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</si>
  <si>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</si>
  <si>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</si>
  <si>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</si>
  <si>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</si>
  <si>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</si>
  <si>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</si>
  <si>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</si>
  <si>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</si>
  <si>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</si>
  <si>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</si>
  <si>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</si>
  <si>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</si>
  <si>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</si>
  <si>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</si>
  <si>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</si>
  <si>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</si>
  <si>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</si>
  <si>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</si>
  <si>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</si>
  <si>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</si>
  <si>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</si>
  <si>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</si>
  <si>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</si>
  <si>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</si>
  <si>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</si>
  <si>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</si>
  <si>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</si>
  <si>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</si>
  <si>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</si>
  <si>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</si>
  <si>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</si>
  <si>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</si>
  <si>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</si>
  <si>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</si>
  <si>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</si>
  <si>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</si>
  <si>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</si>
  <si>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</si>
  <si>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</si>
  <si>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</si>
  <si>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</si>
  <si>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</si>
  <si>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</si>
  <si>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</si>
  <si>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</si>
  <si>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</si>
  <si>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</si>
  <si>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</si>
  <si>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</si>
  <si>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</si>
  <si>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</si>
  <si>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</si>
  <si>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</si>
  <si>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</si>
  <si>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</si>
  <si>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</si>
  <si>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</si>
  <si>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</si>
  <si>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</si>
  <si>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</si>
  <si>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</si>
  <si>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</si>
  <si>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</si>
  <si>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</si>
  <si>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</si>
  <si>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</si>
  <si>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</si>
  <si>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</si>
  <si>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</si>
  <si>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</si>
  <si>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</si>
  <si>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</si>
  <si>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</si>
  <si>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</si>
  <si>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</si>
  <si>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</si>
  <si>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</si>
  <si>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</si>
  <si>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</si>
  <si>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</si>
  <si>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</si>
  <si>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</si>
  <si>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</si>
  <si>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</si>
  <si>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</si>
  <si>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</si>
  <si>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</si>
  <si>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</si>
  <si>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</si>
  <si>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</si>
  <si>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</si>
  <si>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</si>
  <si>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</si>
  <si>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</si>
  <si>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</si>
  <si>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</si>
  <si>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</si>
  <si>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</si>
  <si>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</si>
  <si>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</si>
  <si>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</si>
  <si>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</si>
  <si>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</si>
  <si>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</si>
  <si>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</si>
  <si>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</si>
  <si>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</si>
  <si>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</si>
  <si>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</si>
  <si>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</si>
  <si>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</si>
  <si>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</si>
  <si>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</si>
  <si>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</si>
  <si>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</si>
  <si>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</si>
  <si>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</si>
  <si>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</si>
  <si>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</si>
  <si>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</si>
  <si>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</si>
  <si>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</si>
  <si>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</si>
  <si>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</si>
  <si>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</si>
  <si>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</si>
  <si>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</si>
  <si>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</si>
  <si>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</si>
  <si>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</si>
  <si>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</si>
  <si>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</si>
  <si>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</si>
  <si>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</si>
  <si>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</si>
  <si>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</si>
  <si>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</si>
  <si>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</si>
  <si>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</si>
  <si>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</si>
  <si>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</si>
  <si>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</si>
  <si>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</si>
  <si>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</si>
  <si>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</si>
  <si>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</si>
  <si>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</si>
  <si>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</si>
  <si>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</si>
  <si>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</si>
  <si>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</si>
  <si>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</si>
  <si>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</si>
  <si>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</si>
  <si>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</si>
  <si>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</si>
  <si>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</si>
  <si>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</si>
  <si>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</si>
  <si>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</si>
  <si>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</si>
  <si>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</si>
  <si>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</si>
  <si>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</si>
  <si>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</si>
  <si>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</si>
  <si>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</si>
  <si>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</si>
  <si>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</si>
  <si>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</si>
  <si>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</si>
  <si>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</si>
  <si>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</si>
  <si>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</si>
  <si>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</si>
  <si>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</si>
  <si>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</si>
  <si>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</si>
  <si>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</si>
  <si>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</si>
  <si>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</si>
  <si>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</si>
  <si>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</si>
  <si>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</si>
  <si>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</si>
  <si>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</si>
  <si>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</si>
  <si>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</si>
  <si>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</si>
  <si>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</si>
  <si>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</si>
  <si>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</si>
  <si>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</si>
  <si>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</si>
  <si>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</si>
  <si>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</si>
  <si>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</si>
  <si>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</si>
  <si>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</si>
  <si>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</si>
  <si>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</si>
  <si>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</si>
  <si>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</si>
  <si>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</si>
  <si>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</si>
  <si>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</si>
  <si>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</si>
  <si>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</si>
  <si>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</si>
  <si>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</si>
  <si>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</si>
  <si>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</si>
  <si>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</si>
  <si>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</si>
  <si>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</si>
  <si>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</si>
  <si>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</si>
  <si>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</si>
  <si>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</si>
  <si>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</si>
  <si>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</si>
  <si>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</si>
  <si>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</si>
  <si>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</si>
  <si>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</si>
  <si>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</si>
  <si>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</si>
  <si>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</si>
  <si>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</si>
  <si>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</si>
  <si>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</si>
  <si>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</si>
  <si>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</si>
  <si>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</si>
  <si>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</si>
  <si>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</si>
  <si>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</si>
  <si>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</si>
  <si>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</si>
  <si>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</si>
  <si>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</si>
  <si>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</si>
  <si>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</si>
  <si>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</si>
  <si>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</si>
  <si>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</si>
  <si>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</si>
  <si>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</si>
  <si>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</si>
  <si>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</si>
  <si>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</si>
  <si>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</si>
  <si>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</si>
  <si>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</si>
  <si>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</si>
  <si>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</si>
  <si>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</si>
  <si>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</si>
  <si>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</si>
  <si>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</si>
  <si>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</si>
  <si>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</si>
  <si>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</si>
  <si>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</si>
  <si>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</si>
  <si>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</si>
  <si>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</si>
  <si>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</si>
  <si>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</si>
  <si>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</si>
  <si>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</si>
  <si>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</si>
  <si>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</si>
  <si>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</si>
  <si>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</si>
  <si>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</si>
  <si>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</si>
  <si>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</si>
  <si>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</si>
  <si>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</si>
  <si>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</si>
  <si>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</si>
  <si>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</si>
  <si>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</si>
  <si>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</si>
  <si>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</si>
  <si>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</si>
  <si>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</si>
  <si>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</si>
  <si>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</si>
  <si>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</si>
  <si>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</si>
  <si>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</si>
  <si>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</si>
  <si>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</si>
  <si>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</si>
  <si>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</si>
  <si>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</si>
  <si>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</si>
  <si>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</si>
  <si>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</si>
  <si>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</si>
  <si>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</si>
  <si>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</si>
  <si>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</si>
  <si>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</si>
  <si>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</si>
  <si>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</si>
  <si>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</si>
  <si>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</si>
  <si>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</si>
  <si>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</si>
  <si>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</si>
  <si>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</si>
  <si>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</si>
  <si>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</si>
  <si>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</si>
  <si>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</si>
  <si>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</si>
  <si>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</si>
  <si>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</si>
  <si>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</si>
  <si>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</si>
  <si>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</si>
  <si>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</si>
  <si>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</si>
  <si>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</si>
  <si>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</si>
  <si>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</si>
  <si>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</si>
  <si>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</si>
  <si>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</si>
  <si>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</si>
  <si>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</si>
  <si>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</si>
  <si>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</si>
  <si>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</si>
  <si>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</si>
  <si>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</si>
  <si>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</si>
  <si>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</si>
  <si>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</si>
  <si>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</si>
  <si>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</si>
  <si>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</si>
  <si>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</si>
  <si>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</si>
  <si>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</si>
  <si>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</si>
  <si>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</si>
  <si>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</si>
  <si>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</si>
  <si>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</si>
  <si>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</si>
  <si>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</si>
  <si>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</si>
  <si>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</si>
  <si>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</si>
  <si>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</si>
  <si>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</si>
  <si>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</si>
  <si>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</si>
  <si>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</si>
  <si>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</si>
  <si>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</si>
  <si>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</si>
  <si>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</si>
  <si>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</si>
  <si>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</si>
  <si>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</si>
  <si>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</si>
  <si>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</si>
  <si>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</si>
  <si>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</si>
  <si>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</si>
  <si>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</si>
  <si>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</si>
  <si>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</si>
  <si>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</si>
  <si>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</si>
  <si>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</si>
  <si>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</si>
  <si>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</si>
  <si>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</si>
  <si>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</si>
  <si>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</si>
  <si>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</si>
  <si>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</si>
  <si>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</si>
  <si>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</si>
  <si>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</si>
  <si>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</si>
  <si>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</si>
  <si>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</si>
  <si>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</si>
  <si>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</si>
  <si>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</si>
  <si>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</si>
  <si>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</si>
  <si>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</si>
  <si>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</si>
  <si>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</si>
  <si>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</si>
  <si>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</si>
  <si>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</si>
  <si>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</si>
  <si>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</si>
  <si>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</si>
  <si>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</si>
  <si>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</si>
  <si>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</si>
  <si>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</si>
  <si>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</si>
  <si>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</si>
  <si>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</si>
  <si>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</si>
  <si>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</si>
  <si>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</si>
  <si>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</si>
  <si>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</si>
  <si>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</si>
  <si>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</si>
  <si>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</si>
  <si>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</si>
  <si>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</si>
  <si>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</si>
  <si>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</si>
  <si>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</si>
  <si>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</si>
  <si>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</si>
  <si>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</si>
  <si>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</si>
  <si>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</si>
  <si>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</si>
  <si>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</si>
  <si>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</si>
  <si>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</si>
  <si>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</si>
  <si>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</si>
  <si>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</si>
  <si>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</si>
  <si>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</si>
  <si>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</si>
  <si>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</si>
  <si>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</si>
  <si>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</si>
  <si>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</si>
  <si>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</si>
  <si>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</si>
  <si>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</si>
  <si>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</si>
  <si>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</si>
  <si>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</si>
  <si>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</si>
  <si>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</si>
  <si>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</si>
  <si>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</si>
  <si>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</si>
  <si>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</si>
  <si>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</si>
  <si>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</si>
  <si>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</si>
  <si>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</si>
  <si>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</si>
  <si>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</si>
  <si>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</si>
  <si>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</si>
  <si>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</si>
  <si>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</si>
  <si>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</si>
  <si>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</si>
  <si>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</si>
  <si>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</si>
  <si>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</si>
  <si>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</si>
  <si>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</si>
  <si>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</si>
  <si>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</si>
  <si>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</si>
  <si>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</si>
  <si>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</si>
  <si>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</si>
  <si>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</si>
  <si>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</si>
  <si>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</si>
  <si>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</si>
  <si>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</si>
  <si>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</si>
  <si>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</si>
  <si>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</si>
  <si>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</si>
  <si>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</si>
  <si>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</si>
  <si>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</si>
  <si>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</si>
  <si>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</si>
  <si>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</si>
  <si>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</si>
  <si>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</si>
  <si>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</si>
  <si>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</si>
  <si>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</si>
  <si>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</si>
  <si>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</si>
  <si>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</si>
  <si>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</si>
  <si>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</si>
  <si>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</si>
  <si>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</si>
  <si>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</si>
  <si>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</si>
  <si>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</si>
  <si>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</si>
  <si>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</si>
  <si>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</si>
  <si>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</si>
  <si>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</si>
  <si>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</si>
  <si>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</si>
  <si>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</si>
  <si>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</si>
  <si>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</si>
  <si>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</si>
  <si>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</si>
  <si>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</si>
  <si>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</si>
  <si>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</si>
  <si>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</si>
  <si>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</si>
  <si>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</si>
  <si>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</si>
  <si>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</si>
  <si>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</si>
  <si>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</si>
  <si>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</si>
  <si>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</si>
  <si>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</si>
  <si>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</si>
  <si>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</si>
  <si>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</si>
  <si>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</si>
  <si>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</si>
  <si>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</si>
  <si>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</si>
  <si>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</si>
  <si>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</si>
  <si>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</si>
  <si>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</si>
  <si>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</si>
  <si>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</si>
  <si>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</si>
  <si>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</si>
  <si>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</si>
  <si>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</si>
  <si>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</si>
  <si>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</si>
  <si>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</si>
  <si>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</si>
  <si>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</si>
  <si>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</si>
  <si>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</si>
  <si>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</si>
  <si>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</si>
  <si>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</si>
  <si>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</si>
  <si>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</si>
  <si>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</si>
  <si>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</si>
  <si>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</si>
  <si>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</si>
  <si>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</si>
  <si>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</si>
  <si>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</si>
  <si>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</si>
  <si>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</si>
  <si>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</si>
  <si>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</si>
  <si>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</si>
  <si>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</si>
  <si>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</si>
  <si>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</si>
  <si>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</si>
  <si>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</si>
  <si>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</si>
  <si>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</si>
  <si>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</si>
  <si>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</si>
  <si>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</si>
  <si>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</si>
  <si>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</si>
  <si>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</si>
  <si>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</si>
  <si>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</si>
  <si>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</si>
  <si>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</si>
  <si>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</si>
  <si>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</si>
  <si>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</si>
  <si>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</si>
  <si>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</si>
  <si>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</si>
  <si>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</si>
  <si>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</si>
  <si>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</si>
  <si>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</si>
  <si>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</si>
  <si>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</si>
  <si>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</si>
  <si>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</si>
  <si>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</si>
  <si>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</si>
  <si>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</si>
  <si>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</si>
  <si>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</si>
  <si>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</si>
  <si>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</si>
  <si>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</si>
  <si>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</si>
  <si>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</si>
  <si>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</si>
  <si>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</si>
  <si>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</si>
  <si>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</si>
  <si>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</si>
  <si>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</si>
  <si>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</si>
  <si>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</si>
  <si>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</si>
  <si>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</si>
  <si>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</si>
  <si>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</si>
  <si>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</si>
  <si>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</si>
  <si>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</si>
  <si>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</si>
  <si>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</si>
  <si>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</si>
  <si>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</si>
  <si>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</si>
  <si>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</si>
  <si>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</si>
  <si>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</si>
  <si>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</si>
  <si>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</si>
  <si>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</si>
  <si>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</si>
  <si>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</si>
  <si>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</si>
  <si>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</si>
  <si>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</si>
  <si>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</si>
  <si>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</si>
  <si>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</si>
  <si>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</si>
  <si>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</si>
  <si>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</si>
  <si>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</si>
  <si>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</si>
  <si>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</si>
  <si>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</si>
  <si>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</si>
  <si>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</si>
  <si>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</si>
  <si>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</si>
  <si>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</si>
  <si>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</si>
  <si>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</si>
  <si>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</si>
  <si>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</si>
  <si>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</si>
  <si>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</si>
  <si>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</si>
  <si>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</si>
  <si>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</si>
  <si>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</si>
  <si>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</si>
  <si>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</si>
  <si>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</si>
  <si>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</si>
  <si>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</si>
  <si>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</si>
  <si>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</si>
  <si>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</si>
  <si>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</si>
  <si>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</si>
  <si>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</si>
  <si>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</si>
  <si>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</si>
  <si>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</si>
  <si>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</si>
  <si>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</si>
  <si>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</si>
  <si>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</si>
  <si>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</si>
  <si>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</si>
  <si>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</si>
  <si>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</si>
  <si>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</si>
  <si>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</si>
  <si>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</si>
  <si>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</si>
  <si>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</si>
  <si>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</si>
  <si>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</si>
  <si>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</si>
  <si>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</si>
  <si>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</si>
  <si>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</si>
  <si>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</si>
  <si>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</si>
  <si>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</si>
  <si>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</si>
  <si>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</si>
  <si>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</si>
  <si>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</si>
  <si>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</si>
  <si>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</si>
  <si>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</si>
  <si>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</si>
  <si>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</si>
  <si>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</si>
  <si>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</si>
  <si>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</si>
  <si>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</si>
  <si>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</si>
  <si>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</si>
  <si>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</si>
  <si>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</si>
  <si>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</si>
  <si>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</si>
  <si>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</si>
  <si>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</si>
  <si>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</si>
  <si>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</si>
  <si>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</si>
  <si>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</si>
  <si>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</si>
  <si>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</si>
  <si>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</si>
  <si>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</si>
  <si>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</si>
  <si>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</si>
  <si>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</si>
  <si>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</si>
  <si>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</si>
  <si>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</si>
  <si>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</si>
  <si>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</si>
  <si>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</si>
  <si>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</si>
  <si>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</si>
  <si>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</si>
  <si>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</si>
  <si>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</si>
  <si>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</si>
  <si>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</si>
  <si>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</si>
  <si>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</si>
  <si>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</si>
  <si>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</si>
  <si>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</si>
  <si>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</si>
  <si>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</si>
  <si>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</si>
  <si>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</si>
  <si>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</si>
  <si>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</si>
  <si>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</si>
  <si>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</si>
  <si>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</si>
  <si>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</si>
  <si>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</si>
  <si>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</si>
  <si>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</si>
  <si>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</si>
  <si>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</si>
  <si>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</si>
  <si>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</si>
  <si>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</si>
  <si>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</si>
  <si>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</si>
  <si>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</si>
  <si>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</si>
  <si>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</si>
  <si>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</si>
  <si>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</si>
  <si>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</si>
  <si>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</si>
  <si>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</si>
  <si>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</si>
  <si>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</si>
  <si>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</si>
  <si>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</si>
  <si>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</si>
  <si>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</si>
  <si>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</si>
  <si>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</si>
  <si>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</si>
  <si>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</si>
  <si>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</si>
  <si>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</si>
  <si>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</si>
  <si>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</si>
  <si>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</si>
  <si>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</si>
  <si>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</si>
  <si>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</si>
  <si>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</si>
  <si>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</si>
  <si>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</si>
  <si>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</si>
  <si>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</si>
  <si>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</si>
  <si>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</si>
  <si>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</si>
  <si>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</si>
  <si>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</si>
  <si>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</si>
  <si>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</si>
  <si>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</si>
  <si>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</si>
  <si>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</si>
  <si>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</si>
  <si>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</si>
  <si>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</si>
  <si>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</si>
  <si>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</si>
  <si>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</si>
  <si>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</si>
  <si>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</si>
  <si>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</si>
  <si>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</si>
  <si>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</si>
  <si>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</si>
  <si>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</si>
  <si>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</si>
  <si>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</si>
  <si>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</si>
  <si>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</si>
  <si>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</si>
  <si>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</si>
  <si>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</si>
  <si>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</si>
  <si>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</si>
  <si>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</si>
  <si>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</si>
  <si>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</si>
  <si>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</si>
  <si>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</si>
  <si>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</si>
  <si>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</si>
  <si>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</si>
  <si>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</si>
  <si>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</si>
  <si>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</si>
  <si>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</si>
  <si>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</si>
  <si>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</si>
  <si>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</si>
  <si>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</si>
  <si>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</si>
  <si>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</si>
  <si>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</si>
  <si>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</si>
  <si>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</si>
  <si>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</si>
  <si>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</si>
  <si>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</si>
  <si>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</si>
  <si>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</si>
  <si>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</si>
  <si>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</si>
  <si>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</si>
  <si>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</si>
  <si>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</si>
  <si>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</si>
  <si>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</si>
  <si>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</si>
  <si>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</si>
  <si>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</si>
  <si>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</si>
  <si>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</si>
  <si>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</si>
  <si>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</si>
  <si>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</si>
  <si>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</si>
  <si>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</si>
  <si>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</si>
  <si>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</si>
  <si>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</si>
  <si>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</si>
  <si>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</si>
  <si>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</si>
  <si>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</si>
  <si>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</si>
  <si>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</si>
  <si>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</si>
  <si>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</si>
  <si>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</si>
  <si>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</si>
  <si>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</si>
  <si>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</si>
  <si>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</si>
  <si>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</si>
  <si>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</si>
  <si>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</si>
  <si>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</si>
  <si>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</si>
  <si>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</si>
  <si>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</si>
  <si>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</si>
  <si>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</si>
  <si>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</si>
  <si>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</si>
  <si>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</si>
  <si>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</si>
  <si>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</si>
  <si>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</si>
  <si>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</si>
  <si>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</si>
  <si>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</si>
  <si>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</si>
  <si>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</si>
  <si>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</si>
  <si>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</si>
  <si>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</si>
  <si>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</si>
  <si>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</si>
  <si>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</si>
  <si>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</si>
  <si>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</si>
  <si>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</si>
  <si>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</si>
  <si>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</si>
  <si>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</si>
  <si>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</si>
  <si>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</si>
  <si>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</si>
  <si>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</si>
  <si>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</si>
  <si>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</si>
  <si>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</si>
  <si>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</si>
  <si>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</si>
  <si>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</si>
  <si>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</si>
  <si>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</si>
  <si>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</si>
  <si>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</si>
  <si>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</si>
  <si>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</si>
  <si>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</si>
  <si>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</si>
  <si>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</si>
  <si>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</si>
  <si>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</si>
  <si>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</si>
  <si>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</si>
  <si>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</si>
  <si>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</si>
  <si>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</si>
  <si>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</si>
  <si>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</si>
  <si>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</si>
  <si>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</si>
  <si>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</si>
  <si>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</si>
  <si>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</si>
  <si>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</si>
  <si>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</si>
  <si>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</si>
  <si>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</si>
  <si>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</si>
  <si>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</si>
  <si>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</si>
  <si>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</si>
  <si>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</si>
  <si>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</si>
  <si>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</si>
  <si>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</si>
  <si>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</si>
  <si>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</si>
  <si>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</si>
  <si>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</si>
  <si>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</si>
  <si>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</si>
  <si>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</si>
  <si>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</si>
  <si>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</si>
  <si>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</si>
  <si>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</si>
  <si>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</si>
  <si>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</si>
  <si>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</si>
  <si>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</si>
  <si>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</si>
  <si>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</si>
  <si>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</si>
  <si>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</si>
  <si>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</si>
  <si>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</si>
  <si>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</si>
  <si>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</si>
  <si>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</si>
  <si>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</si>
  <si>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</si>
  <si>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</si>
  <si>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</si>
  <si>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</si>
  <si>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</si>
  <si>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</si>
  <si>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</si>
  <si>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</si>
  <si>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</si>
  <si>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</si>
  <si>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</si>
  <si>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</si>
  <si>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</si>
  <si>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</si>
  <si>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</si>
  <si>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</si>
  <si>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</si>
  <si>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</si>
  <si>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</si>
  <si>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</si>
  <si>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</si>
  <si>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</si>
  <si>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</si>
  <si>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</si>
  <si>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</si>
  <si>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</si>
  <si>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</si>
  <si>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</si>
  <si>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</si>
  <si>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</si>
  <si>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</si>
  <si>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</si>
  <si>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</si>
  <si>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</si>
  <si>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</si>
  <si>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</si>
  <si>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</si>
  <si>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</si>
  <si>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</si>
  <si>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</si>
  <si>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</si>
  <si>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</si>
  <si>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</si>
  <si>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</si>
  <si>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</si>
  <si>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</si>
  <si>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</si>
  <si>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</si>
  <si>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</si>
  <si>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</si>
  <si>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</si>
  <si>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</si>
  <si>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</si>
  <si>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</si>
  <si>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</si>
  <si>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</si>
  <si>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</si>
  <si>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</si>
  <si>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</si>
  <si>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</si>
  <si>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</si>
  <si>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</si>
  <si>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</si>
  <si>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</si>
  <si>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</si>
  <si>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</si>
  <si>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</si>
  <si>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</si>
  <si>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</si>
  <si>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</si>
  <si>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</si>
  <si>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</si>
  <si>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</si>
  <si>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</si>
  <si>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</si>
  <si>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</si>
  <si>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</si>
  <si>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</si>
  <si>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</si>
  <si>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</si>
  <si>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</si>
  <si>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</si>
  <si>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</si>
  <si>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</si>
  <si>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</si>
  <si>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</si>
  <si>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</si>
  <si>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</si>
  <si>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</si>
  <si>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</si>
  <si>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</si>
  <si>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</si>
  <si>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</si>
  <si>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</si>
  <si>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</si>
  <si>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</si>
  <si>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</si>
  <si>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</si>
  <si>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</si>
  <si>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</si>
  <si>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</si>
  <si>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</si>
  <si>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</si>
  <si>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</si>
  <si>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</si>
  <si>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</si>
  <si>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</si>
  <si>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</si>
  <si>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</si>
  <si>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</si>
  <si>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</si>
  <si>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</si>
  <si>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</si>
  <si>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</si>
  <si>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</si>
  <si>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</si>
  <si>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</si>
  <si>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</si>
  <si>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</si>
  <si>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</si>
  <si>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</si>
  <si>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</si>
  <si>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</si>
  <si>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</si>
  <si>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</si>
  <si>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</si>
  <si>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</si>
  <si>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</si>
  <si>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</si>
  <si>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</si>
  <si>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</si>
  <si>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</si>
  <si>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</si>
  <si>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</si>
  <si>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</si>
  <si>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</si>
  <si>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</si>
  <si>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</si>
  <si>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</si>
  <si>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</si>
  <si>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</si>
  <si>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</si>
  <si>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</si>
  <si>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</si>
  <si>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</si>
  <si>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</si>
  <si>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</si>
  <si>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</si>
  <si>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</si>
  <si>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</si>
  <si>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</si>
  <si>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</si>
  <si>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</si>
  <si>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</si>
  <si>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</si>
  <si>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</si>
  <si>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</si>
  <si>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</si>
  <si>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</si>
  <si>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</si>
  <si>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</si>
  <si>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</si>
  <si>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</si>
  <si>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</si>
  <si>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</si>
  <si>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</si>
  <si>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</si>
  <si>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</si>
  <si>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</si>
  <si>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</si>
  <si>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</si>
  <si>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</si>
  <si>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</si>
  <si>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</si>
  <si>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</si>
  <si>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</si>
  <si>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</si>
  <si>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</si>
  <si>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</si>
  <si>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</si>
  <si>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</si>
  <si>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</si>
  <si>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</si>
  <si>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</si>
  <si>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</si>
  <si>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</si>
  <si>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</si>
  <si>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</si>
  <si>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</si>
  <si>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</si>
  <si>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</si>
  <si>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</si>
  <si>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</si>
  <si>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</si>
  <si>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</si>
  <si>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</si>
  <si>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</si>
  <si>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</si>
  <si>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</si>
  <si>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</si>
  <si>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</si>
  <si>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</si>
  <si>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</si>
  <si>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</si>
  <si>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</si>
  <si>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</si>
  <si>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</si>
  <si>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</si>
  <si>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</si>
  <si>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</si>
  <si>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</si>
  <si>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</si>
  <si>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</si>
  <si>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</si>
  <si>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</si>
  <si>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</si>
  <si>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</si>
  <si>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</si>
  <si>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</si>
  <si>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</si>
  <si>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</si>
  <si>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</si>
  <si>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</si>
  <si>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</si>
  <si>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</si>
  <si>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</si>
  <si>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</si>
  <si>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</si>
  <si>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</si>
  <si>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</si>
  <si>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</si>
  <si>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</si>
  <si>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</si>
  <si>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</si>
  <si>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</si>
  <si>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</si>
  <si>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</si>
  <si>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</si>
  <si>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</si>
  <si>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</si>
  <si>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</si>
  <si>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</si>
  <si>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</si>
  <si>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</si>
  <si>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</si>
  <si>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</si>
  <si>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</si>
  <si>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</si>
  <si>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</si>
  <si>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</si>
  <si>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</si>
  <si>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</si>
  <si>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</si>
  <si>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</si>
  <si>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</si>
  <si>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</si>
  <si>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</si>
  <si>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</si>
  <si>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</si>
  <si>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</si>
  <si>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</si>
  <si>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</si>
  <si>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</si>
  <si>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</si>
  <si>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</si>
  <si>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</si>
  <si>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</si>
  <si>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</si>
  <si>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</si>
  <si>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</si>
  <si>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</si>
  <si>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</si>
  <si>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</si>
  <si>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</si>
  <si>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</si>
  <si>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</si>
  <si>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</si>
  <si>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</si>
  <si>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</si>
  <si>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</si>
  <si>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</si>
  <si>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</si>
  <si>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</si>
  <si>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</si>
  <si>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</si>
  <si>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</si>
  <si>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</si>
  <si>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</si>
  <si>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</si>
  <si>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</si>
  <si>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</si>
  <si>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</si>
  <si>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</si>
  <si>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</si>
  <si>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</si>
  <si>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</si>
  <si>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</si>
  <si>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</si>
  <si>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</si>
  <si>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</si>
  <si>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</si>
  <si>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</si>
  <si>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</si>
  <si>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</si>
  <si>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</si>
  <si>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</si>
  <si>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</si>
  <si>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</si>
  <si>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</si>
  <si>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</si>
  <si>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</si>
  <si>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</si>
  <si>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</si>
  <si>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</si>
  <si>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</si>
  <si>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</si>
  <si>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</si>
  <si>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</si>
  <si>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</si>
  <si>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</si>
  <si>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</si>
  <si>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</si>
  <si>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</si>
  <si>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</si>
  <si>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</si>
  <si>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</si>
  <si>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</si>
  <si>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</si>
  <si>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</si>
  <si>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</si>
  <si>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</si>
  <si>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</si>
  <si>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</si>
  <si>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</si>
  <si>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</si>
  <si>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</si>
  <si>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</si>
  <si>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</si>
  <si>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</si>
  <si>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</si>
  <si>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</si>
  <si>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</si>
  <si>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</si>
  <si>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</si>
  <si>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</si>
  <si>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</si>
  <si>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</si>
  <si>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</si>
  <si>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</si>
  <si>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</si>
  <si>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</si>
  <si>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</si>
  <si>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</si>
  <si>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</si>
  <si>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</si>
  <si>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</si>
  <si>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</si>
  <si>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</si>
  <si>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</si>
  <si>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</si>
  <si>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</si>
  <si>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</si>
  <si>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</si>
  <si>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</si>
  <si>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</si>
  <si>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</si>
  <si>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</si>
  <si>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</si>
  <si>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</si>
  <si>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</si>
  <si>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</si>
  <si>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</si>
  <si>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</si>
  <si>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</si>
  <si>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</si>
  <si>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</si>
  <si>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</si>
  <si>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</si>
  <si>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</si>
  <si>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</si>
  <si>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</si>
  <si>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</si>
  <si>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</si>
  <si>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</si>
  <si>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</si>
  <si>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</si>
  <si>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</si>
  <si>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</si>
  <si>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</si>
  <si>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</si>
  <si>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</si>
  <si>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</si>
  <si>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</si>
  <si>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</si>
  <si>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</si>
  <si>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</si>
  <si>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</si>
  <si>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</si>
  <si>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</si>
  <si>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</si>
  <si>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</si>
  <si>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</si>
  <si>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</si>
  <si>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</si>
  <si>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</si>
  <si>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</si>
  <si>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</si>
  <si>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</si>
  <si>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</si>
  <si>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</si>
  <si>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</si>
  <si>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</si>
  <si>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</si>
  <si>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</si>
  <si>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</si>
  <si>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</si>
  <si>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</si>
  <si>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</si>
  <si>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</si>
  <si>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</si>
  <si>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</si>
  <si>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</si>
  <si>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</si>
  <si>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</si>
  <si>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</si>
  <si>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</si>
  <si>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</si>
  <si>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</si>
  <si>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</si>
  <si>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</si>
  <si>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</si>
  <si>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</si>
  <si>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</si>
  <si>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</si>
  <si>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</si>
  <si>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</si>
  <si>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</si>
  <si>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</si>
  <si>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</si>
  <si>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</si>
  <si>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</si>
  <si>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</si>
  <si>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</si>
  <si>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</si>
  <si>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</si>
  <si>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</si>
  <si>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</si>
  <si>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</si>
  <si>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</si>
  <si>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</si>
  <si>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</si>
  <si>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</si>
  <si>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</si>
  <si>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</si>
  <si>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</si>
  <si>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</si>
  <si>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</si>
  <si>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</si>
  <si>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</si>
  <si>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</si>
  <si>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</si>
  <si>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</si>
  <si>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</si>
  <si>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</si>
  <si>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</si>
  <si>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</si>
  <si>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</si>
  <si>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</si>
  <si>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</si>
  <si>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</si>
  <si>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</si>
  <si>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</si>
  <si>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</si>
  <si>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</si>
  <si>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</si>
  <si>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</si>
  <si>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</si>
  <si>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</si>
  <si>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</si>
  <si>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</si>
  <si>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</si>
  <si>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</si>
  <si>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</si>
  <si>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</si>
  <si>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</si>
  <si>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</si>
  <si>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</si>
  <si>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</si>
  <si>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</si>
  <si>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</si>
  <si>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</si>
  <si>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</si>
  <si>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</si>
  <si>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</si>
  <si>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</si>
  <si>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</si>
  <si>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</si>
  <si>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</si>
  <si>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</si>
  <si>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</si>
  <si>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</si>
  <si>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</si>
  <si>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</si>
  <si>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</si>
  <si>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</si>
  <si>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</si>
  <si>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</si>
  <si>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</si>
  <si>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</si>
  <si>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</si>
  <si>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</si>
  <si>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</si>
  <si>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</si>
  <si>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</si>
  <si>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</si>
  <si>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</si>
  <si>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</si>
  <si>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</si>
  <si>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</si>
  <si>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</si>
  <si>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</si>
  <si>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</si>
  <si>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</si>
  <si>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</si>
  <si>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</si>
  <si>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</si>
  <si>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</si>
  <si>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</si>
  <si>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</si>
  <si>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</si>
  <si>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</si>
  <si>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</si>
  <si>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</si>
  <si>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</si>
  <si>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</si>
  <si>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</si>
  <si>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</si>
  <si>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</si>
  <si>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</si>
  <si>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</si>
  <si>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</si>
  <si>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</si>
  <si>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</si>
  <si>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</si>
  <si>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</si>
  <si>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</si>
  <si>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</si>
  <si>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</si>
  <si>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</si>
  <si>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</si>
  <si>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</si>
  <si>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</si>
  <si>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</si>
  <si>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</si>
  <si>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</si>
  <si>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</si>
  <si>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</si>
  <si>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</si>
  <si>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</si>
  <si>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</si>
  <si>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</si>
  <si>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</si>
  <si>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</si>
  <si>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</si>
  <si>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</si>
  <si>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</si>
  <si>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</si>
  <si>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</si>
  <si>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</si>
  <si>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</si>
  <si>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</si>
  <si>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</si>
  <si>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</si>
  <si>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</si>
  <si>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</si>
  <si>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</si>
  <si>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</si>
  <si>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</si>
  <si>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</si>
  <si>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</si>
  <si>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</si>
  <si>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</si>
  <si>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</si>
  <si>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</si>
  <si>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</si>
  <si>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</si>
  <si>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</si>
  <si>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</si>
  <si>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</si>
  <si>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</si>
  <si>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</si>
  <si>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</si>
  <si>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</si>
  <si>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</si>
  <si>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</si>
  <si>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</si>
  <si>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</si>
  <si>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</si>
  <si>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</si>
  <si>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</si>
  <si>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</si>
  <si>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</si>
  <si>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</si>
  <si>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</si>
  <si>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</si>
  <si>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</si>
  <si>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</si>
  <si>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</si>
  <si>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</si>
  <si>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</si>
  <si>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</si>
  <si>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</si>
  <si>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</si>
  <si>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</si>
  <si>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</si>
  <si>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</si>
  <si>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</si>
  <si>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</si>
  <si>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</si>
  <si>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</si>
  <si>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</si>
  <si>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</si>
  <si>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</si>
  <si>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</si>
  <si>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</si>
  <si>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</si>
  <si>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</si>
  <si>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</si>
  <si>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</si>
  <si>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</si>
  <si>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</si>
  <si>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</si>
  <si>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</si>
  <si>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</si>
  <si>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</si>
  <si>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</si>
  <si>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</si>
  <si>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</si>
  <si>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</si>
  <si>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</si>
  <si>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</si>
  <si>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</si>
  <si>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</si>
  <si>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</si>
  <si>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</si>
  <si>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</si>
  <si>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</si>
  <si>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</si>
  <si>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</si>
  <si>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</si>
  <si>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</si>
  <si>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</si>
  <si>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</si>
  <si>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</si>
  <si>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</si>
  <si>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</si>
  <si>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</si>
  <si>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</si>
  <si>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</si>
  <si>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</si>
  <si>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</si>
  <si>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</si>
  <si>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</si>
  <si>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</si>
  <si>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</si>
  <si>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</si>
  <si>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</si>
  <si>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</si>
  <si>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</si>
  <si>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</si>
  <si>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</si>
  <si>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</si>
  <si>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</si>
  <si>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</si>
  <si>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</si>
  <si>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</si>
  <si>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</si>
  <si>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</si>
  <si>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</si>
  <si>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</si>
  <si>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</si>
  <si>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</si>
  <si>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</si>
  <si>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</si>
  <si>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</si>
  <si>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</si>
  <si>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</si>
  <si>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</si>
  <si>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</si>
  <si>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</si>
  <si>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</si>
  <si>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</si>
  <si>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</si>
  <si>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</si>
  <si>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</si>
  <si>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</si>
  <si>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</si>
  <si>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</si>
  <si>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</si>
  <si>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</si>
  <si>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</si>
  <si>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</si>
  <si>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</si>
  <si>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</si>
  <si>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</si>
  <si>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</si>
  <si>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</si>
  <si>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</si>
  <si>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</si>
  <si>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</si>
  <si>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</si>
  <si>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</si>
  <si>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</si>
  <si>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</si>
  <si>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</si>
  <si>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</si>
  <si>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</si>
  <si>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</si>
  <si>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</si>
  <si>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</si>
  <si>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</si>
  <si>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</si>
  <si>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</si>
  <si>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</si>
  <si>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</si>
  <si>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</si>
  <si>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</si>
  <si>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</si>
  <si>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</si>
  <si>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</si>
  <si>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</si>
  <si>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</si>
  <si>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</si>
  <si>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</si>
  <si>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</si>
  <si>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</si>
  <si>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</si>
  <si>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</si>
  <si>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</si>
  <si>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</si>
  <si>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</si>
  <si>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</si>
  <si>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</si>
  <si>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</si>
  <si>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</si>
  <si>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</si>
  <si>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</si>
  <si>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</si>
  <si>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</si>
  <si>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</si>
  <si>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</si>
  <si>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</si>
  <si>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</si>
  <si>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</si>
  <si>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</si>
  <si>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</si>
  <si>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</si>
  <si>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</si>
  <si>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</si>
  <si>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</si>
  <si>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</si>
  <si>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</si>
  <si>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</si>
  <si>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</si>
  <si>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</si>
  <si>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</si>
  <si>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</si>
  <si>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</si>
  <si>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</si>
  <si>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</si>
  <si>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</si>
  <si>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</si>
  <si>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</si>
  <si>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</si>
  <si>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</si>
  <si>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</si>
  <si>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</si>
  <si>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</si>
  <si>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</si>
  <si>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</si>
  <si>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</si>
  <si>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</si>
  <si>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</si>
  <si>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</si>
  <si>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</si>
  <si>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</si>
  <si>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</si>
  <si>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</si>
  <si>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</si>
  <si>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</si>
  <si>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</si>
  <si>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</si>
  <si>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</si>
  <si>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</si>
  <si>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</si>
  <si>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</si>
  <si>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</si>
  <si>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</si>
  <si>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</si>
  <si>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</si>
  <si>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</si>
  <si>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</si>
  <si>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</si>
  <si>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</si>
  <si>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</si>
  <si>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</si>
  <si>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</si>
  <si>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</si>
  <si>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</si>
  <si>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</si>
  <si>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</si>
  <si>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</si>
  <si>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</si>
  <si>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</si>
  <si>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</si>
  <si>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</si>
  <si>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</si>
  <si>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</si>
  <si>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</si>
  <si>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</si>
  <si>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</si>
  <si>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</si>
  <si>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</si>
  <si>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</si>
  <si>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</si>
  <si>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</si>
  <si>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</si>
  <si>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</si>
  <si>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</si>
  <si>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</si>
  <si>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</si>
  <si>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</si>
  <si>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</si>
  <si>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</si>
  <si>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</si>
  <si>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</si>
  <si>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</si>
  <si>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</si>
  <si>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</si>
  <si>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</si>
  <si>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</si>
  <si>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</si>
  <si>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</si>
  <si>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</si>
  <si>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</si>
  <si>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</si>
  <si>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</si>
  <si>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</si>
  <si>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</si>
  <si>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</si>
  <si>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</si>
  <si>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</si>
  <si>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</si>
  <si>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</si>
  <si>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</si>
  <si>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</si>
  <si>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</si>
  <si>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</si>
  <si>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</si>
  <si>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</si>
  <si>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</si>
  <si>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</si>
  <si>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</si>
  <si>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</si>
  <si>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</si>
  <si>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</si>
  <si>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</si>
  <si>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</si>
  <si>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</si>
  <si>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</si>
  <si>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</si>
  <si>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</si>
  <si>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</si>
  <si>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</si>
  <si>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</si>
  <si>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</si>
  <si>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</si>
  <si>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</si>
  <si>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</si>
  <si>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</si>
  <si>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</si>
  <si>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</si>
  <si>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</si>
  <si>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</si>
  <si>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</si>
  <si>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</si>
  <si>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</si>
  <si>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</si>
  <si>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</si>
  <si>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</si>
  <si>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</si>
  <si>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</si>
  <si>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</si>
  <si>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</si>
  <si>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</si>
  <si>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</si>
  <si>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</si>
  <si>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</si>
  <si>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</si>
  <si>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</si>
  <si>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</si>
  <si>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</si>
  <si>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</si>
  <si>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</si>
  <si>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</si>
  <si>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</si>
  <si>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</si>
  <si>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</si>
  <si>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</si>
  <si>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</si>
  <si>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</si>
  <si>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</si>
  <si>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</si>
  <si>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</si>
  <si>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</si>
  <si>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</si>
  <si>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</si>
  <si>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</si>
  <si>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</si>
  <si>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</si>
  <si>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</si>
  <si>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</si>
  <si>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</si>
  <si>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</si>
  <si>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</si>
  <si>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</si>
  <si>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</si>
  <si>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</si>
  <si>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</si>
  <si>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</si>
  <si>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</si>
  <si>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</si>
  <si>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</si>
  <si>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</si>
  <si>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</si>
  <si>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</si>
  <si>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</si>
  <si>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</si>
  <si>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</si>
  <si>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</si>
  <si>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</si>
  <si>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</si>
  <si>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</si>
  <si>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</si>
  <si>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</si>
  <si>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</si>
  <si>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</si>
  <si>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</si>
  <si>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</si>
  <si>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</si>
  <si>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</si>
  <si>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</si>
  <si>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</si>
  <si>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</si>
  <si>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</si>
  <si>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</si>
  <si>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</si>
  <si>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</si>
  <si>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</si>
  <si>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</si>
  <si>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</si>
  <si>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</si>
  <si>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</si>
  <si>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</si>
  <si>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</si>
  <si>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</si>
  <si>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</si>
  <si>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</si>
  <si>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</si>
  <si>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</si>
  <si>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</si>
  <si>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</si>
  <si>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</si>
  <si>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</si>
  <si>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</si>
  <si>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</si>
  <si>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</si>
  <si>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</si>
  <si>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</si>
  <si>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</si>
  <si>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</si>
  <si>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</si>
  <si>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</si>
  <si>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</si>
  <si>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</si>
  <si>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</si>
  <si>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</si>
  <si>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</si>
  <si>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</si>
  <si>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</si>
  <si>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</si>
  <si>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</si>
  <si>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</si>
  <si>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</si>
  <si>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</si>
  <si>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</si>
  <si>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</si>
  <si>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</si>
  <si>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</si>
  <si>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</si>
  <si>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</si>
  <si>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</si>
  <si>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</si>
  <si>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</si>
  <si>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</si>
  <si>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</si>
  <si>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</si>
  <si>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</si>
  <si>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</si>
  <si>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</si>
  <si>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</si>
  <si>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</si>
  <si>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</si>
  <si>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</si>
  <si>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</si>
  <si>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</si>
  <si>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</si>
  <si>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</si>
  <si>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</si>
  <si>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</si>
  <si>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</si>
  <si>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</si>
  <si>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</si>
  <si>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</si>
  <si>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</si>
  <si>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</si>
  <si>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</si>
  <si>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</si>
  <si>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</si>
  <si>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</si>
  <si>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</si>
  <si>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</si>
  <si>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</si>
  <si>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</si>
  <si>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</si>
  <si>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</si>
  <si>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</si>
  <si>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</si>
  <si>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</si>
  <si>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</si>
  <si>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</si>
  <si>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</si>
  <si>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</si>
  <si>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</si>
  <si>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</si>
  <si>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</si>
  <si>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</si>
  <si>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</si>
  <si>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</si>
  <si>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</si>
  <si>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</si>
  <si>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</si>
  <si>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</si>
  <si>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</si>
  <si>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</si>
  <si>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</si>
  <si>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</si>
  <si>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</si>
  <si>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</si>
  <si>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</si>
  <si>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</si>
  <si>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</si>
  <si>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</si>
  <si>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</si>
  <si>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</si>
  <si>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</si>
  <si>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</si>
  <si>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</si>
  <si>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</si>
  <si>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</si>
  <si>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</si>
  <si>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</si>
  <si>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</si>
  <si>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</si>
  <si>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</si>
  <si>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</si>
  <si>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</si>
  <si>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</si>
  <si>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</si>
  <si>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</si>
  <si>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</si>
  <si>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</si>
  <si>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</si>
  <si>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</si>
  <si>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</si>
  <si>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</si>
  <si>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</si>
  <si>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</si>
  <si>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</si>
  <si>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</si>
  <si>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</si>
  <si>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</si>
  <si>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</si>
  <si>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</si>
  <si>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</si>
  <si>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</si>
  <si>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</si>
  <si>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</si>
  <si>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</si>
  <si>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</si>
  <si>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</si>
  <si>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</si>
  <si>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</si>
  <si>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</si>
  <si>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</si>
  <si>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</si>
  <si>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</si>
  <si>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</si>
  <si>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</si>
  <si>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</si>
  <si>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</si>
  <si>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</si>
  <si>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</si>
  <si>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</si>
  <si>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</si>
  <si>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</si>
  <si>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</si>
  <si>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</si>
  <si>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</si>
  <si>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</si>
  <si>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</si>
  <si>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</si>
  <si>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</si>
  <si>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</si>
  <si>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</si>
  <si>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</si>
  <si>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</si>
  <si>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</si>
  <si>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</si>
  <si>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</si>
  <si>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</si>
  <si>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</si>
  <si>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</si>
  <si>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</si>
  <si>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</si>
  <si>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</si>
  <si>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</si>
  <si>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</si>
  <si>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</si>
  <si>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</si>
  <si>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</si>
  <si>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</si>
  <si>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</si>
  <si>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</si>
  <si>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</si>
  <si>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</si>
  <si>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</si>
  <si>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</si>
  <si>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</si>
  <si>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</si>
  <si>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</si>
  <si>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</si>
  <si>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</si>
  <si>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</si>
  <si>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</si>
  <si>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</si>
  <si>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</si>
  <si>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</si>
  <si>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</si>
  <si>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</si>
  <si>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</si>
  <si>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</si>
  <si>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</si>
  <si>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</si>
  <si>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</si>
  <si>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</si>
  <si>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</si>
  <si>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</si>
  <si>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</si>
  <si>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</si>
  <si>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</si>
  <si>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</si>
  <si>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</si>
  <si>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</si>
  <si>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</si>
  <si>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</si>
  <si>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</si>
  <si>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</si>
  <si>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</si>
  <si>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</si>
  <si>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</si>
  <si>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</si>
  <si>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</si>
  <si>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</si>
  <si>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</si>
  <si>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</si>
  <si>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</si>
  <si>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</si>
  <si>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</si>
  <si>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</si>
  <si>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</si>
  <si>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</si>
  <si>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</si>
  <si>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</si>
  <si>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</si>
  <si>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</si>
  <si>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</si>
  <si>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</si>
  <si>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</si>
  <si>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</si>
  <si>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</si>
  <si>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</si>
  <si>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</si>
  <si>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</si>
  <si>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</si>
  <si>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</si>
  <si>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</si>
  <si>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</si>
  <si>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</si>
  <si>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</si>
  <si>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</si>
  <si>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</si>
  <si>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</si>
  <si>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</si>
  <si>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</si>
  <si>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</si>
  <si>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</si>
  <si>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</si>
  <si>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</si>
  <si>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</si>
  <si>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</si>
  <si>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</si>
  <si>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</si>
  <si>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</si>
  <si>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</si>
  <si>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</si>
  <si>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</si>
  <si>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</si>
  <si>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</si>
  <si>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</si>
  <si>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</si>
  <si>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</si>
  <si>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</si>
  <si>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</si>
  <si>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</si>
  <si>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</si>
  <si>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</si>
  <si>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</si>
  <si>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</si>
  <si>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</si>
  <si>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</si>
  <si>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</si>
  <si>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</si>
  <si>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</si>
  <si>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</si>
  <si>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</si>
  <si>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</si>
  <si>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</si>
  <si>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</si>
  <si>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</si>
  <si>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</si>
  <si>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</si>
  <si>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</si>
  <si>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</si>
  <si>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</si>
  <si>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</si>
  <si>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</si>
  <si>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</si>
  <si>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</si>
  <si>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</si>
  <si>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</si>
  <si>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</si>
  <si>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</si>
  <si>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</si>
  <si>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</si>
  <si>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</si>
  <si>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</si>
  <si>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</si>
  <si>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</si>
  <si>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</si>
  <si>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</si>
  <si>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</si>
  <si>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</si>
  <si>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</si>
  <si>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</si>
  <si>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</si>
  <si>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</si>
  <si>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</si>
  <si>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</si>
  <si>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</si>
  <si>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</si>
  <si>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</si>
  <si>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</si>
  <si>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</si>
  <si>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</si>
  <si>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</si>
  <si>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</si>
  <si>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</si>
  <si>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</si>
  <si>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</si>
  <si>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</si>
  <si>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</si>
  <si>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</si>
  <si>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</si>
  <si>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</si>
  <si>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</si>
  <si>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</si>
  <si>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</si>
  <si>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</si>
  <si>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</si>
  <si>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</si>
  <si>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</si>
  <si>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</si>
  <si>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</si>
  <si>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</si>
  <si>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</si>
  <si>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</si>
  <si>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</si>
  <si>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</si>
  <si>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</si>
  <si>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</si>
  <si>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</si>
  <si>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</si>
  <si>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</si>
  <si>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</si>
  <si>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</si>
  <si>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</si>
  <si>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</si>
  <si>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</si>
  <si>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</si>
  <si>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</si>
  <si>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</si>
  <si>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</si>
  <si>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</si>
  <si>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</si>
  <si>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</si>
  <si>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</si>
  <si>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</si>
  <si>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</si>
  <si>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</si>
  <si>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</si>
  <si>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</si>
  <si>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</si>
  <si>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</si>
  <si>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</si>
  <si>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</si>
  <si>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</si>
  <si>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</si>
  <si>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</si>
  <si>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</si>
  <si>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</si>
  <si>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</si>
  <si>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</si>
  <si>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</si>
  <si>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</si>
  <si>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</si>
  <si>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</si>
  <si>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</si>
  <si>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</si>
  <si>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</si>
  <si>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</si>
  <si>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</si>
  <si>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</si>
  <si>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</si>
  <si>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</si>
  <si>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</si>
  <si>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</si>
  <si>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</si>
  <si>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</si>
  <si>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</si>
  <si>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</si>
  <si>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</si>
  <si>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</si>
  <si>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</si>
  <si>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</si>
  <si>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</si>
  <si>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</si>
  <si>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</si>
  <si>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</si>
  <si>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</si>
  <si>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</si>
  <si>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</si>
  <si>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</si>
  <si>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</si>
  <si>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</si>
  <si>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</si>
  <si>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</si>
  <si>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</si>
  <si>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</si>
  <si>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</si>
  <si>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</si>
  <si>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</si>
  <si>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</si>
  <si>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</si>
  <si>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</si>
  <si>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</si>
  <si>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</si>
  <si>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</si>
  <si>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</si>
  <si>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</si>
  <si>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</si>
  <si>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</si>
  <si>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</si>
  <si>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</si>
  <si>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</si>
  <si>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</si>
  <si>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</si>
  <si>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</si>
  <si>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</si>
  <si>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</si>
  <si>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</si>
  <si>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</si>
  <si>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</si>
  <si>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</si>
  <si>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</si>
  <si>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</si>
  <si>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</si>
  <si>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</si>
  <si>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</si>
  <si>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</si>
  <si>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</si>
  <si>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</si>
  <si>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</si>
  <si>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</si>
  <si>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</si>
  <si>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</si>
  <si>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</si>
  <si>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</si>
  <si>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</si>
  <si>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</si>
  <si>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</si>
  <si>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</si>
  <si>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</si>
  <si>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</si>
  <si>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</si>
  <si>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</si>
  <si>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</si>
  <si>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</si>
  <si>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</si>
  <si>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</si>
  <si>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</si>
  <si>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</si>
  <si>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</si>
  <si>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</si>
  <si>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</si>
  <si>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</si>
  <si>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</si>
  <si>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</si>
  <si>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</si>
  <si>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</si>
  <si>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</si>
  <si>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</si>
  <si>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</si>
  <si>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</si>
  <si>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</si>
  <si>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</si>
  <si>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</si>
  <si>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</si>
  <si>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</si>
  <si>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</si>
  <si>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</si>
  <si>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</si>
  <si>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</si>
  <si>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</si>
  <si>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</si>
  <si>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</si>
  <si>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</si>
  <si>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</si>
  <si>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</si>
  <si>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</si>
  <si>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</si>
  <si>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</si>
  <si>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</si>
  <si>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</si>
  <si>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</si>
  <si>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</si>
  <si>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</si>
  <si>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</si>
  <si>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</si>
  <si>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</si>
  <si>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</si>
  <si>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</si>
  <si>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</si>
  <si>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</si>
  <si>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</si>
  <si>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</si>
  <si>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</si>
  <si>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</si>
  <si>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</si>
  <si>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</si>
  <si>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</si>
  <si>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</si>
  <si>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</si>
  <si>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</si>
  <si>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</si>
  <si>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</si>
  <si>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</si>
  <si>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</si>
  <si>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</si>
  <si>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</si>
  <si>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</si>
  <si>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</si>
  <si>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</si>
  <si>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</si>
  <si>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</si>
  <si>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</si>
  <si>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</si>
  <si>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</si>
  <si>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</si>
  <si>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</si>
  <si>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</si>
  <si>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</si>
  <si>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</si>
  <si>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</si>
  <si>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</si>
  <si>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</si>
  <si>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</si>
  <si>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</si>
  <si>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</si>
  <si>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</si>
  <si>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</si>
  <si>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</si>
  <si>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</si>
  <si>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</si>
  <si>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</si>
  <si>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</si>
  <si>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</si>
  <si>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</si>
  <si>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</si>
  <si>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</si>
  <si>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</si>
  <si>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</si>
  <si>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</si>
  <si>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</si>
  <si>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</si>
  <si>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</si>
  <si>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</si>
  <si>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</si>
  <si>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</si>
  <si>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</si>
  <si>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</si>
  <si>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</si>
  <si>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</si>
  <si>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</si>
  <si>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</si>
  <si>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</si>
  <si>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</si>
  <si>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</si>
  <si>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</si>
  <si>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</si>
  <si>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</si>
  <si>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</si>
  <si>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</si>
  <si>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</si>
  <si>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</si>
  <si>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</si>
  <si>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</si>
  <si>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</si>
  <si>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</si>
  <si>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</si>
  <si>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</si>
  <si>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</si>
  <si>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</si>
  <si>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</si>
  <si>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</si>
  <si>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</si>
  <si>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</si>
  <si>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</si>
  <si>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</si>
  <si>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</si>
  <si>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</si>
  <si>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</si>
  <si>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</si>
  <si>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</si>
  <si>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</si>
  <si>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</si>
  <si>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</si>
  <si>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</si>
  <si>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</si>
  <si>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</si>
  <si>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</si>
  <si>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</si>
  <si>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</si>
  <si>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</si>
  <si>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</si>
  <si>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</si>
  <si>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</si>
  <si>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</si>
  <si>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</si>
  <si>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</si>
  <si>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</si>
  <si>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</si>
  <si>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</si>
  <si>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</si>
  <si>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</si>
  <si>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</si>
  <si>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</si>
  <si>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</si>
  <si>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</si>
  <si>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</si>
  <si>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</si>
  <si>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</si>
  <si>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</si>
  <si>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</si>
  <si>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</si>
  <si>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</si>
  <si>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</si>
  <si>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</si>
  <si>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</si>
  <si>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</si>
  <si>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</si>
  <si>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</si>
  <si>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</si>
  <si>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</si>
  <si>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</si>
  <si>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</si>
  <si>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</si>
  <si>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</si>
  <si>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</si>
  <si>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</si>
  <si>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</si>
  <si>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</si>
  <si>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</si>
  <si>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</si>
  <si>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</si>
  <si>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</si>
  <si>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</si>
  <si>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</si>
  <si>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</si>
  <si>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</si>
  <si>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</si>
  <si>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</si>
  <si>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</si>
  <si>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</si>
  <si>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</si>
  <si>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</si>
  <si>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</si>
  <si>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</si>
  <si>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</si>
  <si>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</si>
  <si>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</si>
  <si>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</si>
  <si>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</si>
  <si>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</si>
  <si>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</si>
  <si>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</si>
  <si>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</si>
  <si>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</si>
  <si>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</si>
  <si>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</si>
  <si>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</si>
  <si>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</si>
  <si>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</si>
  <si>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</si>
  <si>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</si>
  <si>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</si>
  <si>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</si>
  <si>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</si>
  <si>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</si>
  <si>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</si>
  <si>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</si>
  <si>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</si>
  <si>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</si>
  <si>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</si>
  <si>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</si>
  <si>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</si>
  <si>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</si>
  <si>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</si>
  <si>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</si>
  <si>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</si>
  <si>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</si>
  <si>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</si>
  <si>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</si>
  <si>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</si>
  <si>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</si>
  <si>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</si>
  <si>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</si>
  <si>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</si>
  <si>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</si>
  <si>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</si>
  <si>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</si>
  <si>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</si>
  <si>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</si>
  <si>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</si>
  <si>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</si>
  <si>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</si>
  <si>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</si>
  <si>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</si>
  <si>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</si>
  <si>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</si>
  <si>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</si>
  <si>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</si>
  <si>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</si>
  <si>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</si>
  <si>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</si>
  <si>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</si>
  <si>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</si>
  <si>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</si>
  <si>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</si>
  <si>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</si>
  <si>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</si>
  <si>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</si>
  <si>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</si>
  <si>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</si>
  <si>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</si>
  <si>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</si>
  <si>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</si>
  <si>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</si>
  <si>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</si>
  <si>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</si>
  <si>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</si>
  <si>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</si>
  <si>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</si>
  <si>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</si>
  <si>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</si>
  <si>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</si>
  <si>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</si>
  <si>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</si>
  <si>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</si>
  <si>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</si>
  <si>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</si>
  <si>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</si>
  <si>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</si>
  <si>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</si>
  <si>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</si>
  <si>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</si>
  <si>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</si>
  <si>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</si>
  <si>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</si>
  <si>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</si>
  <si>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</si>
  <si>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</si>
  <si>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</si>
  <si>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</si>
  <si>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</si>
  <si>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</si>
  <si>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</si>
  <si>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</si>
  <si>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</si>
  <si>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</si>
  <si>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</si>
  <si>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</si>
  <si>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</si>
  <si>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</si>
  <si>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</si>
  <si>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</si>
  <si>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</si>
  <si>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</si>
  <si>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</si>
  <si>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</si>
  <si>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</si>
  <si>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</si>
  <si>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</si>
  <si>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</si>
  <si>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</si>
  <si>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</si>
  <si>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</si>
  <si>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</si>
  <si>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</si>
  <si>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</si>
  <si>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</si>
  <si>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</si>
  <si>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</si>
  <si>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</si>
  <si>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</si>
  <si>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</si>
  <si>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</si>
  <si>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</si>
  <si>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</si>
  <si>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</si>
  <si>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</si>
  <si>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</si>
  <si>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</si>
  <si>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</si>
  <si>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</si>
  <si>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</si>
  <si>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</si>
  <si>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</si>
  <si>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</si>
  <si>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</si>
  <si>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</si>
  <si>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</si>
  <si>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</si>
  <si>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</si>
  <si>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</si>
  <si>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</si>
  <si>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</si>
  <si>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</si>
  <si>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</si>
  <si>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</si>
  <si>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</si>
  <si>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</si>
  <si>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</si>
  <si>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</si>
  <si>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</si>
  <si>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</si>
  <si>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</si>
  <si>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</si>
  <si>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</si>
  <si>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</si>
  <si>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</si>
  <si>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</si>
  <si>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</si>
  <si>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</si>
  <si>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</si>
  <si>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</si>
  <si>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</si>
  <si>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</si>
  <si>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</si>
  <si>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</si>
  <si>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</si>
  <si>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</si>
  <si>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</si>
  <si>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</si>
  <si>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</si>
  <si>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</si>
  <si>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</si>
  <si>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</si>
  <si>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</si>
  <si>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</si>
  <si>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</si>
  <si>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</si>
  <si>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</si>
  <si>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</si>
  <si>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</si>
  <si>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</si>
  <si>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</si>
  <si>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</si>
  <si>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</si>
  <si>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</si>
  <si>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</si>
  <si>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</si>
  <si>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</si>
  <si>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</si>
  <si>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</si>
  <si>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</si>
  <si>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</si>
  <si>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</si>
  <si>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</si>
  <si>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</si>
  <si>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</si>
  <si>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</si>
  <si>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</si>
  <si>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</si>
  <si>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</si>
  <si>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</si>
  <si>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</si>
  <si>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</si>
  <si>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</si>
  <si>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</si>
  <si>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</si>
  <si>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</si>
  <si>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</si>
  <si>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</si>
  <si>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</si>
  <si>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</si>
  <si>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</si>
  <si>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</si>
  <si>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</si>
  <si>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</si>
  <si>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</si>
  <si>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</si>
  <si>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</si>
  <si>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</si>
  <si>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</si>
  <si>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</si>
  <si>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</si>
  <si>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</si>
  <si>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</si>
  <si>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</si>
  <si>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</si>
  <si>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</si>
  <si>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</si>
  <si>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</si>
  <si>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</si>
  <si>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</si>
  <si>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</si>
  <si>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</si>
  <si>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</si>
  <si>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</si>
  <si>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</si>
  <si>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</si>
  <si>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</si>
  <si>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</si>
  <si>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</si>
  <si>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</si>
  <si>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</si>
  <si>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</si>
  <si>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</si>
  <si>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</si>
  <si>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</si>
  <si>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</si>
  <si>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</si>
  <si>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</si>
  <si>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</si>
  <si>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</si>
  <si>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</si>
  <si>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</si>
  <si>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</si>
  <si>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</si>
  <si>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</si>
  <si>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</si>
  <si>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</si>
  <si>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</si>
  <si>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</si>
  <si>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</si>
  <si>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</si>
  <si>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</si>
  <si>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</si>
  <si>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</si>
  <si>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</si>
  <si>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</si>
  <si>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</si>
  <si>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</si>
  <si>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</si>
  <si>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</si>
  <si>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</si>
  <si>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</si>
  <si>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</si>
  <si>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</si>
  <si>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</si>
  <si>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</si>
  <si>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</si>
  <si>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</si>
  <si>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</si>
  <si>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</si>
  <si>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</si>
  <si>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</si>
  <si>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</si>
  <si>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</si>
  <si>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</si>
  <si>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</si>
  <si>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</si>
  <si>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</si>
  <si>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</si>
  <si>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</si>
  <si>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</si>
  <si>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</si>
  <si>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</si>
  <si>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</si>
  <si>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</si>
  <si>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</si>
  <si>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</si>
  <si>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</si>
  <si>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</si>
  <si>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</si>
  <si>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</si>
  <si>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</si>
  <si>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</si>
  <si>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</si>
  <si>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</si>
  <si>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</si>
  <si>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</si>
  <si>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</si>
  <si>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</si>
  <si>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</si>
  <si>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</si>
  <si>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</si>
  <si>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</si>
  <si>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</si>
  <si>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</si>
  <si>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</si>
  <si>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</si>
  <si>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</si>
  <si>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</si>
  <si>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</si>
  <si>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</si>
  <si>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</si>
  <si>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</si>
  <si>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</si>
  <si>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</si>
  <si>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</si>
  <si>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</si>
  <si>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</si>
  <si>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</si>
  <si>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</si>
  <si>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</si>
  <si>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</si>
  <si>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</si>
  <si>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</si>
  <si>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</si>
  <si>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</si>
  <si>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</si>
  <si>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</si>
  <si>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</si>
  <si>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</si>
  <si>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</si>
  <si>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</si>
  <si>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</si>
  <si>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</si>
  <si>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</si>
  <si>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</si>
  <si>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</si>
  <si>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</si>
  <si>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</si>
  <si>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</si>
  <si>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</si>
  <si>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</si>
  <si>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</si>
  <si>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</si>
  <si>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</si>
  <si>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</si>
  <si>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</si>
  <si>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</si>
  <si>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</si>
  <si>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</si>
  <si>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</si>
  <si>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</si>
  <si>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</si>
  <si>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</si>
  <si>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</si>
  <si>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</si>
  <si>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</si>
  <si>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</si>
  <si>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</si>
  <si>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</si>
  <si>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</si>
  <si>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</si>
  <si>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</si>
  <si>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</si>
  <si>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</si>
  <si>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</si>
  <si>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</si>
  <si>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</si>
  <si>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</si>
  <si>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</si>
  <si>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</si>
  <si>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</si>
  <si>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</si>
  <si>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</si>
  <si>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</si>
  <si>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</si>
  <si>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</si>
  <si>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</si>
  <si>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</si>
  <si>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</si>
  <si>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</si>
  <si>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</si>
  <si>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</si>
  <si>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</si>
  <si>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</si>
  <si>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</si>
  <si>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</si>
  <si>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</si>
  <si>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</si>
  <si>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</si>
  <si>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</si>
  <si>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</si>
  <si>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</si>
  <si>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</si>
  <si>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</si>
  <si>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</si>
  <si>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</si>
  <si>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</si>
  <si>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</si>
  <si>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</si>
  <si>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</si>
  <si>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</si>
  <si>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</si>
  <si>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</si>
  <si>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</si>
  <si>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</si>
  <si>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</si>
  <si>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</si>
  <si>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</si>
  <si>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</si>
  <si>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</si>
  <si>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</si>
  <si>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</si>
  <si>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</si>
  <si>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</si>
  <si>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</si>
  <si>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</si>
  <si>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</si>
  <si>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</si>
  <si>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</si>
  <si>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</si>
  <si>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</si>
  <si>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</si>
  <si>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</si>
  <si>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</si>
  <si>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</si>
  <si>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</si>
  <si>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</si>
  <si>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</si>
  <si>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</si>
  <si>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</si>
  <si>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</si>
  <si>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</si>
  <si>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</si>
  <si>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</si>
  <si>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</si>
  <si>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</si>
  <si>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</si>
  <si>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</si>
  <si>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</si>
  <si>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</si>
  <si>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</si>
  <si>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</si>
  <si>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</si>
  <si>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</si>
  <si>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</si>
  <si>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</si>
  <si>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</si>
  <si>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</si>
  <si>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</si>
  <si>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</si>
  <si>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</si>
  <si>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</si>
  <si>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</si>
  <si>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</si>
  <si>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</si>
  <si>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</si>
  <si>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</si>
  <si>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</si>
  <si>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</si>
  <si>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</si>
  <si>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</si>
  <si>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</si>
  <si>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</si>
  <si>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</si>
  <si>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</si>
  <si>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</si>
  <si>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</si>
  <si>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</si>
  <si>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</si>
  <si>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</si>
  <si>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</si>
  <si>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</si>
  <si>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</si>
  <si>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</si>
  <si>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</si>
  <si>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</si>
  <si>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</si>
  <si>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</si>
  <si>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</si>
  <si>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</si>
  <si>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</si>
  <si>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</si>
  <si>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</si>
  <si>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</si>
  <si>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</si>
  <si>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</si>
  <si>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</si>
  <si>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</si>
  <si>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</si>
  <si>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</si>
  <si>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</si>
  <si>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</si>
  <si>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</si>
  <si>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</si>
  <si>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</si>
  <si>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</si>
  <si>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</si>
  <si>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</si>
  <si>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</si>
  <si>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</si>
  <si>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</si>
  <si>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</si>
  <si>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</si>
  <si>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</si>
  <si>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</si>
  <si>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</si>
  <si>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</si>
  <si>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</si>
  <si>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</si>
  <si>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</si>
  <si>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</si>
  <si>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</si>
  <si>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</si>
  <si>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</si>
  <si>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</si>
  <si>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</si>
  <si>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</si>
  <si>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</si>
  <si>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</si>
  <si>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</si>
  <si>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</si>
  <si>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</si>
  <si>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</si>
  <si>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</si>
  <si>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</si>
  <si>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</si>
  <si>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</si>
  <si>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</si>
  <si>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</si>
  <si>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</si>
  <si>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</si>
  <si>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</si>
  <si>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</si>
  <si>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</si>
  <si>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</si>
  <si>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</si>
  <si>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</si>
  <si>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</si>
  <si>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</si>
  <si>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</si>
  <si>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</si>
  <si>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</si>
  <si>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</si>
  <si>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</si>
  <si>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</si>
  <si>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</si>
  <si>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</si>
  <si>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</si>
  <si>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</si>
  <si>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</si>
  <si>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</si>
  <si>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</si>
  <si>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</si>
  <si>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</si>
  <si>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</si>
  <si>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</si>
  <si>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</si>
  <si>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</si>
  <si>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</si>
  <si>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</si>
  <si>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</si>
  <si>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</si>
  <si>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</si>
  <si>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</si>
  <si>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</si>
  <si>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</si>
  <si>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</si>
  <si>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</si>
  <si>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</si>
  <si>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</si>
  <si>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</si>
  <si>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</si>
  <si>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</si>
  <si>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</si>
  <si>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</si>
  <si>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</si>
  <si>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</si>
  <si>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</si>
  <si>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</si>
  <si>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</si>
  <si>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</si>
  <si>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</si>
  <si>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</si>
  <si>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</si>
  <si>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</si>
  <si>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</si>
  <si>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</si>
  <si>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</si>
  <si>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</si>
  <si>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</si>
  <si>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</si>
  <si>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</si>
  <si>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</si>
  <si>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</si>
  <si>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</si>
  <si>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</si>
  <si>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</si>
  <si>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</si>
  <si>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</si>
  <si>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</si>
  <si>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</si>
  <si>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</si>
  <si>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</si>
  <si>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</si>
  <si>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</si>
  <si>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</si>
  <si>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</si>
  <si>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</si>
  <si>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</si>
  <si>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</si>
  <si>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</si>
  <si>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</si>
  <si>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</si>
  <si>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</si>
  <si>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</si>
  <si>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</si>
  <si>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</si>
  <si>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</si>
  <si>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</si>
  <si>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</si>
  <si>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</si>
  <si>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</si>
  <si>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</si>
  <si>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</si>
  <si>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</si>
  <si>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</si>
  <si>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</si>
  <si>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</si>
  <si>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</si>
  <si>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</si>
  <si>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</si>
  <si>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</si>
  <si>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</si>
  <si>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</si>
  <si>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</si>
  <si>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</si>
  <si>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</si>
  <si>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</si>
  <si>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</si>
  <si>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</si>
  <si>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</si>
  <si>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</si>
  <si>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</si>
  <si>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</si>
  <si>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</si>
  <si>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</si>
  <si>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</si>
  <si>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</si>
  <si>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</si>
  <si>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</si>
  <si>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</si>
  <si>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</si>
  <si>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</si>
  <si>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</si>
  <si>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</si>
  <si>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</si>
  <si>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</si>
  <si>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</si>
  <si>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</si>
  <si>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</si>
  <si>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</si>
  <si>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</si>
  <si>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</si>
  <si>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</si>
  <si>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</si>
  <si>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</si>
  <si>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</si>
  <si>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</si>
  <si>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</si>
  <si>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</si>
  <si>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</si>
  <si>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</si>
  <si>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</si>
  <si>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</si>
  <si>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</si>
  <si>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</si>
  <si>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</si>
  <si>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</si>
  <si>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</si>
  <si>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</si>
  <si>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</si>
  <si>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</si>
  <si>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</si>
  <si>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</si>
  <si>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</si>
  <si>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</si>
  <si>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</si>
  <si>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</si>
  <si>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</si>
  <si>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</si>
  <si>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</si>
  <si>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</si>
  <si>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</si>
  <si>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</si>
  <si>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</si>
  <si>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</si>
  <si>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</si>
  <si>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</si>
  <si>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</si>
  <si>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</si>
  <si>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</si>
  <si>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</si>
  <si>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</si>
  <si>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</si>
  <si>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</si>
  <si>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</si>
  <si>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</si>
  <si>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</si>
  <si>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</si>
  <si>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</si>
  <si>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</si>
  <si>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</si>
  <si>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</si>
  <si>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</si>
  <si>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</si>
  <si>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</si>
  <si>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</si>
  <si>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</si>
  <si>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</si>
  <si>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</si>
  <si>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</si>
  <si>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</si>
  <si>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</si>
  <si>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</si>
  <si>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</si>
  <si>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</si>
  <si>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</si>
  <si>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</si>
  <si>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</si>
  <si>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</si>
  <si>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</si>
  <si>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</si>
  <si>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</si>
  <si>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</si>
  <si>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</si>
  <si>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</si>
  <si>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</si>
  <si>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</si>
  <si>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</si>
  <si>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</si>
  <si>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</si>
  <si>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</si>
  <si>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</si>
  <si>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</si>
  <si>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</si>
  <si>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</si>
  <si>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</si>
  <si>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</si>
  <si>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</si>
  <si>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</si>
  <si>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</si>
  <si>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</si>
  <si>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</si>
  <si>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</si>
  <si>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</si>
  <si>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</si>
  <si>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</si>
  <si>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</si>
  <si>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</si>
  <si>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</si>
  <si>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</si>
  <si>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</si>
  <si>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</si>
  <si>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</si>
  <si>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</si>
  <si>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</si>
  <si>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</si>
  <si>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</si>
  <si>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</si>
  <si>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</si>
  <si>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</si>
  <si>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</si>
  <si>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</si>
  <si>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</si>
  <si>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</si>
  <si>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</si>
  <si>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</si>
  <si>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</si>
  <si>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</si>
  <si>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</si>
  <si>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</si>
  <si>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</si>
  <si>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</si>
  <si>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</si>
  <si>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</si>
  <si>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</si>
  <si>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</si>
  <si>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</si>
  <si>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</si>
  <si>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</si>
  <si>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</si>
  <si>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</si>
  <si>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</si>
  <si>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</si>
  <si>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</si>
  <si>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</si>
  <si>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</si>
  <si>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</si>
  <si>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</si>
  <si>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</si>
  <si>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</si>
  <si>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</si>
  <si>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</si>
  <si>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</si>
  <si>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</si>
  <si>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</si>
  <si>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</si>
  <si>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</si>
  <si>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</si>
  <si>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</si>
  <si>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</si>
  <si>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</si>
  <si>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</si>
  <si>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</si>
  <si>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</si>
  <si>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</si>
  <si>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</si>
  <si>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</si>
  <si>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</si>
  <si>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</si>
  <si>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</si>
  <si>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</si>
  <si>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</si>
  <si>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</si>
  <si>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</si>
  <si>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</si>
  <si>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</si>
  <si>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</si>
  <si>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</si>
  <si>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</si>
  <si>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</si>
  <si>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</si>
  <si>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</si>
  <si>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</si>
  <si>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</si>
  <si>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</si>
  <si>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</si>
  <si>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</si>
  <si>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</si>
  <si>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</si>
  <si>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</si>
  <si>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</si>
  <si>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</si>
  <si>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</si>
  <si>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</si>
  <si>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</si>
  <si>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</si>
  <si>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</si>
  <si>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</si>
  <si>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</si>
  <si>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</si>
  <si>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</si>
  <si>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</si>
  <si>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</si>
  <si>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</si>
  <si>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</si>
  <si>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</si>
  <si>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</si>
  <si>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</si>
  <si>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</si>
  <si>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</si>
  <si>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</si>
  <si>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</si>
  <si>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</si>
  <si>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</si>
  <si>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</si>
  <si>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</si>
  <si>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</si>
  <si>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</si>
  <si>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</si>
  <si>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</si>
  <si>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</si>
  <si>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</si>
  <si>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</si>
  <si>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</si>
  <si>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</si>
  <si>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</si>
  <si>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</si>
  <si>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</si>
  <si>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</si>
  <si>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</si>
  <si>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</si>
  <si>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</si>
  <si>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</si>
  <si>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</si>
  <si>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</si>
  <si>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</si>
  <si>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</si>
  <si>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</si>
  <si>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</si>
  <si>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</si>
  <si>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</si>
  <si>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</si>
  <si>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</si>
  <si>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</si>
  <si>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</si>
  <si>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</si>
  <si>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</si>
  <si>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</si>
  <si>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</si>
  <si>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</si>
  <si>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</si>
  <si>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</si>
  <si>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</si>
  <si>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</si>
  <si>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</si>
  <si>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</si>
  <si>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</si>
  <si>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</si>
  <si>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</si>
  <si>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</si>
  <si>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</si>
  <si>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</si>
  <si>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</si>
  <si>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</si>
  <si>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</si>
  <si>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</si>
  <si>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</si>
  <si>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</si>
  <si>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</si>
  <si>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</si>
  <si>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</si>
  <si>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</si>
  <si>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</si>
  <si>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</si>
  <si>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</si>
  <si>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</si>
  <si>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</si>
  <si>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</si>
  <si>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</si>
  <si>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</si>
  <si>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</si>
  <si>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</si>
  <si>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</si>
  <si>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</si>
  <si>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</si>
  <si>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</si>
  <si>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</si>
  <si>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</si>
  <si>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</si>
  <si>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</si>
  <si>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</si>
  <si>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</si>
  <si>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</si>
  <si>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</si>
  <si>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</si>
  <si>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</si>
  <si>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</si>
  <si>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</si>
  <si>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</si>
  <si>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</si>
  <si>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</si>
  <si>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</si>
  <si>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</si>
  <si>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</si>
  <si>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</si>
  <si>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</si>
  <si>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</si>
  <si>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</si>
  <si>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</si>
  <si>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</si>
  <si>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</si>
  <si>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</si>
  <si>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</si>
  <si>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</si>
  <si>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</si>
  <si>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</si>
  <si>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</si>
  <si>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</si>
  <si>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</si>
  <si>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</si>
  <si>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</si>
  <si>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</si>
  <si>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</si>
  <si>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</si>
  <si>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</si>
  <si>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</si>
  <si>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</si>
  <si>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</si>
  <si>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</si>
  <si>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</si>
  <si>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</si>
  <si>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</si>
  <si>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</si>
  <si>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</si>
  <si>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</si>
  <si>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</si>
  <si>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</si>
  <si>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</si>
  <si>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</si>
  <si>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</si>
  <si>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</si>
  <si>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</si>
  <si>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</si>
  <si>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</si>
  <si>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</si>
  <si>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</si>
  <si>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</si>
  <si>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</si>
  <si>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</si>
  <si>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</si>
  <si>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</si>
  <si>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</si>
  <si>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</si>
  <si>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</si>
  <si>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</si>
  <si>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</si>
  <si>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</si>
  <si>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</si>
  <si>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</si>
  <si>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</si>
  <si>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</si>
  <si>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</si>
  <si>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</si>
  <si>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</si>
  <si>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</si>
  <si>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</si>
  <si>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</si>
  <si>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</si>
  <si>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</si>
  <si>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</si>
  <si>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</si>
  <si>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</si>
  <si>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</si>
  <si>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</si>
  <si>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</si>
  <si>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</si>
  <si>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</si>
  <si>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</si>
  <si>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</si>
  <si>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</si>
  <si>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</si>
  <si>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</si>
  <si>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</si>
  <si>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</si>
  <si>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</si>
  <si>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</si>
  <si>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</si>
  <si>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</si>
  <si>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</si>
  <si>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</si>
  <si>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</si>
  <si>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</si>
  <si>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</si>
  <si>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</si>
  <si>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</si>
  <si>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</si>
  <si>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</si>
  <si>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</si>
  <si>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</si>
  <si>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</si>
  <si>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</si>
  <si>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</si>
  <si>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</si>
  <si>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</si>
  <si>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</si>
  <si>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</si>
  <si>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</si>
  <si>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</si>
  <si>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</si>
  <si>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</si>
  <si>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</si>
  <si>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</si>
  <si>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</si>
  <si>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</si>
  <si>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</si>
  <si>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</si>
  <si>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</si>
  <si>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</si>
  <si>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</si>
  <si>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</si>
  <si>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</si>
  <si>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</si>
  <si>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</si>
  <si>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</si>
  <si>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</si>
  <si>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</si>
  <si>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</si>
  <si>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</si>
  <si>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</si>
  <si>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</si>
  <si>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</si>
  <si>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</si>
  <si>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</si>
  <si>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</si>
  <si>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</si>
  <si>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</si>
  <si>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</si>
  <si>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</si>
  <si>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</si>
  <si>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</si>
  <si>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</si>
  <si>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</si>
  <si>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</si>
  <si>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</si>
  <si>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</si>
  <si>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</si>
  <si>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</si>
  <si>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</si>
  <si>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</si>
  <si>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</si>
  <si>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</si>
  <si>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</si>
  <si>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</si>
  <si>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</si>
  <si>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</si>
  <si>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</si>
  <si>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</si>
  <si>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</si>
  <si>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</si>
  <si>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</si>
  <si>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</si>
  <si>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</si>
  <si>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</si>
  <si>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</si>
  <si>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</si>
  <si>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</si>
  <si>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</si>
  <si>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</si>
  <si>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</si>
  <si>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</si>
  <si>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</si>
  <si>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</si>
  <si>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</si>
  <si>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</si>
  <si>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</si>
  <si>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</si>
  <si>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</si>
  <si>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</si>
  <si>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</si>
  <si>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</si>
  <si>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</si>
  <si>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</si>
  <si>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</si>
  <si>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</si>
  <si>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</si>
  <si>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</si>
  <si>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</si>
  <si>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</si>
  <si>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</si>
  <si>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</si>
  <si>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</si>
  <si>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</si>
  <si>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</si>
  <si>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</si>
  <si>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</si>
  <si>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</si>
  <si>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</si>
  <si>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</si>
  <si>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</si>
  <si>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</si>
  <si>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</si>
  <si>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</si>
  <si>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</si>
  <si>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</si>
  <si>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</si>
  <si>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</si>
  <si>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</si>
  <si>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</si>
  <si>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</si>
  <si>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</si>
  <si>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</si>
  <si>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</si>
  <si>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</si>
  <si>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</si>
  <si>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</si>
  <si>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</si>
  <si>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</si>
  <si>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</si>
  <si>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</si>
  <si>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</si>
  <si>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</si>
  <si>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</si>
  <si>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</si>
  <si>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</si>
  <si>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</si>
  <si>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</si>
  <si>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</si>
  <si>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</si>
  <si>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</si>
  <si>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</si>
  <si>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</si>
  <si>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</si>
  <si>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</si>
  <si>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</si>
  <si>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</si>
  <si>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</si>
  <si>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</si>
  <si>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</si>
  <si>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</si>
  <si>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</si>
  <si>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</si>
  <si>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</si>
  <si>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</si>
  <si>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</si>
  <si>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</si>
  <si>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</si>
  <si>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</si>
  <si>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</si>
  <si>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</si>
  <si>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</si>
  <si>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</si>
  <si>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</si>
  <si>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</si>
  <si>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</si>
  <si>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</si>
  <si>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</si>
  <si>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</si>
  <si>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</si>
  <si>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</si>
  <si>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</si>
  <si>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</si>
  <si>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</si>
  <si>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</si>
  <si>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</si>
  <si>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</si>
  <si>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</si>
  <si>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</si>
  <si>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</si>
  <si>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</si>
  <si>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</si>
  <si>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</si>
  <si>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</si>
  <si>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</si>
  <si>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</si>
  <si>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</si>
  <si>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</si>
  <si>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</si>
  <si>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</si>
  <si>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</si>
  <si>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</si>
  <si>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</si>
  <si>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</si>
  <si>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</si>
  <si>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</si>
  <si>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</si>
  <si>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</si>
  <si>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</si>
  <si>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</si>
  <si>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</si>
  <si>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</si>
  <si>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</si>
  <si>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</si>
  <si>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</si>
  <si>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</si>
  <si>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</si>
  <si>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</si>
  <si>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</si>
  <si>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</si>
  <si>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</si>
  <si>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</si>
  <si>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</si>
  <si>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</si>
  <si>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</si>
  <si>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</si>
  <si>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</si>
  <si>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</si>
  <si>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</si>
  <si>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</si>
  <si>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</si>
  <si>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</si>
  <si>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</si>
  <si>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</si>
  <si>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</si>
  <si>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</si>
  <si>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</si>
  <si>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</si>
  <si>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</si>
  <si>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</si>
  <si>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</si>
  <si>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</si>
  <si>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</si>
  <si>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</si>
  <si>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</si>
  <si>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</si>
  <si>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</si>
  <si>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</si>
  <si>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</si>
  <si>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</si>
  <si>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</si>
  <si>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</si>
  <si>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</si>
  <si>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</si>
  <si>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</si>
  <si>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</si>
  <si>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</si>
  <si>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</si>
  <si>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</si>
  <si>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</si>
  <si>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</si>
  <si>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</si>
  <si>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</si>
  <si>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</si>
  <si>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</si>
  <si>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</si>
  <si>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</si>
  <si>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</si>
  <si>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</si>
  <si>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</si>
  <si>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</si>
  <si>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</si>
  <si>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</si>
  <si>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</si>
  <si>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</si>
  <si>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</si>
  <si>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</si>
  <si>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</si>
  <si>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</si>
  <si>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</si>
  <si>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</si>
  <si>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</si>
  <si>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</si>
  <si>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</si>
  <si>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</si>
  <si>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</si>
  <si>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</si>
  <si>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</si>
  <si>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</si>
  <si>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</si>
  <si>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</si>
  <si>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</si>
  <si>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</si>
  <si>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</si>
  <si>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</si>
  <si>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</si>
  <si>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</si>
  <si>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</si>
  <si>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</si>
  <si>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</si>
  <si>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</si>
  <si>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</si>
  <si>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</si>
  <si>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</si>
  <si>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</si>
  <si>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</si>
  <si>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</si>
  <si>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</si>
  <si>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</si>
  <si>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</si>
  <si>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</si>
  <si>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</si>
  <si>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</si>
  <si>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</si>
  <si>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</si>
  <si>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</si>
  <si>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</si>
  <si>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</si>
  <si>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</si>
  <si>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</si>
  <si>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</si>
  <si>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</si>
  <si>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</si>
  <si>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</si>
  <si>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</si>
  <si>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</si>
  <si>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</si>
  <si>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</si>
  <si>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</si>
  <si>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</si>
  <si>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</si>
  <si>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</si>
  <si>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</si>
  <si>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</si>
  <si>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</si>
  <si>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</si>
  <si>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</si>
  <si>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</si>
  <si>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</si>
  <si>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</si>
  <si>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</si>
  <si>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</si>
  <si>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</si>
  <si>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</si>
  <si>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</si>
  <si>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</si>
  <si>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</si>
  <si>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</si>
  <si>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</si>
  <si>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</si>
  <si>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</si>
  <si>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</si>
  <si>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</si>
  <si>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</si>
  <si>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</si>
  <si>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</si>
  <si>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</si>
  <si>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</si>
  <si>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</si>
  <si>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</si>
  <si>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</si>
  <si>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</si>
  <si>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</si>
  <si>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</si>
  <si>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</si>
  <si>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</si>
  <si>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</si>
  <si>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</si>
  <si>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</si>
  <si>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</si>
  <si>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</si>
  <si>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</si>
  <si>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</si>
  <si>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</si>
  <si>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</si>
  <si>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</si>
  <si>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</si>
  <si>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</si>
  <si>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</si>
  <si>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</si>
  <si>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</si>
  <si>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</si>
  <si>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</si>
  <si>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</si>
  <si>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</si>
  <si>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</si>
  <si>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</si>
  <si>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</si>
  <si>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</si>
  <si>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</si>
  <si>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</si>
  <si>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</si>
  <si>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</si>
  <si>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</si>
  <si>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</si>
  <si>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</si>
  <si>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</si>
  <si>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</si>
  <si>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</si>
  <si>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</si>
  <si>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</si>
  <si>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</si>
  <si>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</si>
  <si>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</si>
  <si>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</si>
  <si>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</si>
  <si>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</si>
  <si>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</si>
  <si>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</si>
  <si>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</si>
  <si>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</si>
  <si>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</si>
  <si>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</si>
  <si>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</si>
  <si>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</si>
  <si>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</si>
  <si>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</si>
  <si>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</si>
  <si>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</si>
  <si>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</si>
  <si>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</si>
  <si>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</si>
  <si>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</si>
  <si>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</si>
  <si>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</si>
  <si>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</si>
  <si>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</si>
  <si>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</si>
  <si>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</si>
  <si>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</si>
  <si>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</si>
  <si>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</si>
  <si>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</si>
  <si>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</si>
  <si>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</si>
  <si>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</si>
  <si>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</si>
  <si>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</si>
  <si>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</si>
  <si>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</si>
  <si>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</si>
  <si>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</si>
  <si>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</si>
  <si>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</si>
  <si>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</si>
  <si>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</si>
  <si>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</si>
  <si>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</si>
  <si>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</si>
  <si>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</si>
  <si>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</si>
  <si>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</si>
  <si>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</si>
  <si>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</si>
  <si>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</si>
  <si>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</si>
  <si>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</si>
  <si>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</si>
  <si>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</si>
  <si>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</si>
  <si>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</si>
  <si>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</si>
  <si>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</si>
  <si>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</si>
  <si>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</si>
  <si>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</si>
  <si>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</si>
  <si>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</si>
  <si>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</si>
  <si>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</si>
  <si>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</si>
  <si>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</si>
  <si>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</si>
  <si>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</si>
  <si>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</si>
  <si>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</si>
  <si>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</si>
  <si>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</si>
  <si>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</si>
  <si>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</si>
  <si>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</si>
  <si>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</si>
  <si>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</si>
  <si>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</si>
  <si>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</si>
  <si>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</si>
  <si>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</si>
  <si>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</si>
  <si>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</si>
  <si>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</si>
  <si>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</si>
  <si>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</si>
  <si>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</si>
  <si>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</si>
  <si>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</si>
  <si>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</si>
  <si>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</si>
  <si>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</si>
  <si>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</si>
  <si>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</si>
  <si>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</si>
  <si>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</si>
  <si>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</si>
  <si>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</si>
  <si>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</si>
  <si>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</si>
  <si>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</si>
  <si>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</si>
  <si>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</si>
  <si>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</si>
  <si>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</si>
  <si>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</si>
  <si>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</si>
  <si>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</si>
  <si>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</si>
  <si>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</si>
  <si>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</si>
  <si>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</si>
  <si>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</si>
  <si>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</si>
  <si>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</si>
  <si>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</si>
  <si>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</si>
  <si>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</si>
  <si>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</si>
  <si>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</si>
  <si>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</si>
  <si>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</si>
  <si>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</si>
  <si>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</si>
  <si>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</si>
  <si>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</si>
  <si>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</si>
  <si>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</si>
  <si>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</si>
  <si>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</si>
  <si>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</si>
  <si>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</si>
  <si>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</si>
  <si>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</si>
  <si>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</si>
  <si>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</si>
  <si>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</si>
  <si>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</si>
  <si>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</si>
  <si>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</si>
  <si>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</si>
  <si>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</si>
  <si>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</si>
  <si>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</si>
  <si>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</si>
  <si>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</si>
  <si>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</si>
  <si>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</si>
  <si>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</si>
  <si>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</si>
  <si>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</si>
  <si>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</si>
  <si>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</si>
  <si>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</si>
  <si>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</si>
  <si>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</si>
  <si>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</si>
  <si>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</si>
  <si>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</si>
  <si>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</si>
  <si>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</si>
  <si>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</si>
  <si>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</si>
  <si>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</si>
  <si>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</si>
  <si>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</si>
  <si>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</si>
  <si>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</si>
  <si>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</si>
  <si>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</si>
  <si>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</si>
  <si>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</si>
  <si>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</si>
  <si>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</si>
  <si>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</si>
  <si>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</si>
  <si>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</si>
  <si>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</si>
  <si>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</si>
  <si>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</si>
  <si>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</si>
  <si>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</si>
  <si>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</si>
  <si>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</si>
  <si>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</si>
  <si>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</si>
  <si>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</si>
  <si>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</si>
  <si>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</si>
  <si>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</si>
  <si>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</si>
  <si>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</si>
  <si>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</si>
  <si>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</si>
  <si>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</si>
  <si>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</si>
  <si>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</si>
  <si>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</si>
  <si>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</si>
  <si>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</si>
  <si>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</si>
  <si>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</si>
  <si>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</si>
  <si>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</si>
  <si>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</si>
  <si>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</si>
  <si>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</si>
  <si>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</si>
  <si>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</si>
  <si>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</si>
  <si>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</si>
  <si>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</si>
  <si>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</si>
  <si>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</si>
  <si>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</si>
  <si>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</si>
  <si>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</si>
  <si>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</si>
  <si>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</si>
  <si>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</si>
  <si>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</si>
  <si>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</si>
  <si>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</si>
  <si>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</si>
  <si>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</si>
  <si>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</si>
  <si>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</si>
  <si>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</si>
  <si>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</si>
  <si>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</si>
  <si>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</si>
  <si>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</si>
  <si>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</si>
  <si>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</si>
  <si>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</si>
  <si>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</si>
  <si>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</si>
  <si>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</si>
  <si>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</si>
  <si>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</si>
  <si>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</si>
  <si>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</si>
  <si>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</si>
  <si>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</si>
  <si>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</si>
  <si>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</si>
  <si>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</si>
  <si>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</si>
  <si>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</si>
  <si>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</si>
  <si>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</si>
  <si>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</si>
  <si>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</si>
  <si>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</si>
  <si>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</si>
  <si>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</si>
  <si>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</si>
  <si>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</si>
  <si>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</si>
  <si>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</si>
  <si>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</si>
  <si>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</si>
  <si>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</si>
  <si>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</si>
  <si>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</si>
  <si>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</si>
  <si>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</si>
  <si>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</si>
  <si>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</si>
  <si>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</si>
  <si>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</si>
  <si>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</si>
  <si>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</si>
  <si>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</si>
  <si>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</si>
  <si>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</si>
  <si>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</si>
  <si>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</si>
  <si>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</si>
  <si>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</si>
  <si>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</si>
  <si>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</si>
  <si>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</si>
  <si>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</si>
  <si>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</si>
  <si>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</si>
  <si>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</si>
  <si>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</si>
  <si>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</si>
  <si>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</si>
  <si>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</si>
  <si>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</si>
  <si>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</si>
  <si>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</si>
  <si>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</si>
  <si>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</si>
  <si>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</si>
  <si>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</si>
  <si>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</si>
  <si>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</si>
  <si>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</si>
  <si>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</si>
  <si>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</si>
  <si>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</si>
  <si>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</si>
  <si>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</si>
  <si>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</si>
  <si>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</si>
  <si>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</si>
  <si>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</si>
  <si>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</si>
  <si>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</si>
  <si>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</si>
  <si>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</si>
  <si>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</si>
  <si>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</si>
  <si>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</si>
  <si>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</si>
  <si>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</si>
  <si>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</si>
  <si>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</si>
  <si>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</si>
  <si>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</si>
  <si>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</si>
  <si>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</si>
  <si>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</si>
  <si>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</si>
  <si>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</si>
  <si>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</si>
  <si>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</si>
  <si>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</si>
  <si>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</si>
  <si>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</si>
  <si>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</si>
  <si>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</si>
  <si>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</si>
  <si>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</si>
  <si>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</si>
  <si>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</si>
  <si>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</si>
  <si>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</si>
  <si>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</si>
  <si>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</si>
  <si>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</si>
  <si>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</si>
  <si>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</si>
  <si>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</si>
  <si>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</si>
  <si>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</si>
  <si>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</si>
  <si>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</si>
  <si>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</si>
  <si>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</si>
  <si>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</si>
  <si>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</si>
  <si>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</si>
  <si>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</si>
  <si>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</si>
  <si>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</si>
  <si>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</si>
  <si>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</si>
  <si>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</si>
  <si>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</si>
  <si>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</si>
  <si>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</si>
  <si>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</si>
  <si>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</si>
  <si>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</si>
  <si>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</si>
  <si>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</si>
  <si>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</si>
  <si>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</si>
  <si>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</si>
  <si>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</si>
  <si>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</si>
  <si>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</si>
  <si>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</si>
  <si>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</si>
  <si>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</si>
  <si>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</si>
  <si>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</si>
  <si>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</si>
  <si>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</si>
  <si>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</si>
  <si>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</si>
  <si>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</si>
  <si>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</si>
  <si>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</si>
  <si>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</si>
  <si>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</si>
  <si>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</si>
  <si>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</si>
  <si>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</si>
  <si>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</si>
  <si>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</si>
  <si>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</si>
  <si>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</si>
  <si>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</si>
  <si>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</si>
  <si>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</si>
  <si>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</si>
  <si>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</si>
  <si>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</si>
  <si>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</si>
  <si>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</si>
  <si>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</si>
  <si>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</si>
  <si>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</si>
  <si>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</si>
  <si>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</si>
  <si>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</si>
  <si>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</si>
  <si>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</si>
  <si>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</si>
  <si>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</si>
  <si>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</si>
  <si>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</si>
  <si>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</si>
  <si>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</si>
  <si>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</si>
  <si>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</si>
  <si>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</si>
  <si>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</si>
  <si>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</si>
  <si>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</si>
  <si>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</si>
  <si>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</si>
  <si>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</si>
  <si>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</si>
  <si>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</si>
  <si>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</si>
  <si>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</si>
  <si>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</si>
  <si>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</si>
  <si>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</si>
  <si>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</si>
  <si>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</si>
  <si>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</si>
  <si>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</si>
  <si>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</si>
  <si>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</si>
  <si>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</si>
  <si>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</si>
  <si>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</si>
  <si>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</si>
  <si>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</si>
  <si>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</si>
  <si>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</si>
  <si>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</si>
  <si>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</si>
  <si>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</si>
  <si>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</si>
  <si>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</si>
  <si>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</si>
  <si>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</si>
  <si>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</si>
  <si>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</si>
  <si>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</si>
  <si>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</si>
  <si>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</si>
  <si>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</si>
  <si>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</si>
  <si>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</si>
  <si>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</si>
  <si>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</si>
  <si>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</si>
  <si>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</si>
  <si>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</si>
  <si>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</si>
  <si>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</si>
  <si>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</si>
  <si>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</si>
  <si>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</si>
  <si>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</si>
  <si>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</si>
  <si>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</si>
  <si>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</si>
  <si>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</si>
  <si>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</si>
  <si>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</si>
  <si>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</si>
  <si>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</si>
  <si>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</si>
  <si>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</si>
  <si>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</si>
  <si>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</si>
  <si>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</si>
  <si>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</si>
  <si>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</si>
  <si>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</si>
  <si>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</si>
  <si>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</si>
  <si>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</si>
  <si>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</si>
  <si>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</si>
  <si>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</si>
  <si>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</si>
  <si>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</si>
  <si>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</si>
  <si>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</si>
  <si>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</si>
  <si>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</si>
  <si>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</si>
  <si>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</si>
  <si>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</si>
  <si>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</si>
  <si>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</si>
  <si>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</si>
  <si>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</si>
  <si>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</si>
  <si>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</si>
  <si>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</si>
  <si>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</si>
  <si>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</si>
  <si>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</si>
  <si>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</si>
  <si>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</si>
  <si>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</si>
  <si>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</si>
  <si>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</si>
  <si>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</si>
  <si>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</si>
  <si>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</si>
  <si>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</si>
  <si>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</si>
  <si>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</si>
  <si>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</si>
  <si>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</si>
  <si>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</si>
  <si>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</si>
  <si>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</si>
  <si>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</si>
  <si>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</si>
  <si>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</si>
  <si>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</si>
  <si>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</si>
  <si>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</si>
  <si>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</si>
  <si>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</si>
  <si>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</si>
  <si>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</si>
  <si>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</si>
  <si>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</si>
  <si>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</si>
  <si>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</si>
  <si>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</si>
  <si>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</si>
  <si>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</si>
  <si>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</si>
  <si>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</si>
  <si>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</si>
  <si>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</si>
  <si>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</si>
  <si>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</si>
  <si>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</si>
  <si>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</si>
  <si>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</si>
  <si>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</si>
  <si>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</si>
  <si>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</si>
  <si>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</si>
  <si>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</si>
  <si>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</si>
  <si>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</si>
  <si>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</si>
  <si>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</si>
  <si>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</si>
  <si>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</si>
  <si>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</si>
  <si>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</si>
  <si>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</si>
  <si>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</si>
  <si>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</si>
  <si>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</si>
  <si>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</si>
  <si>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</si>
  <si>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</si>
  <si>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</si>
  <si>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</si>
  <si>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</si>
  <si>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</si>
  <si>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</si>
  <si>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</si>
  <si>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</si>
  <si>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</si>
  <si>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</si>
  <si>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</si>
  <si>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</si>
  <si>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</si>
  <si>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</si>
  <si>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</si>
  <si>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</si>
  <si>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</si>
  <si>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</si>
  <si>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</si>
  <si>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</si>
  <si>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</si>
  <si>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</si>
  <si>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</si>
  <si>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</si>
  <si>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</si>
  <si>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</si>
  <si>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</si>
  <si>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</si>
  <si>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</si>
  <si>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</si>
  <si>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</si>
  <si>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</si>
  <si>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</si>
  <si>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</si>
  <si>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</si>
  <si>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</si>
  <si>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</si>
  <si>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</si>
  <si>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</si>
  <si>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</si>
  <si>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</si>
  <si>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</si>
  <si>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</si>
  <si>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</si>
  <si>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</si>
  <si>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</si>
  <si>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</si>
  <si>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</si>
  <si>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</si>
  <si>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</si>
  <si>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</si>
  <si>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</si>
  <si>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</si>
  <si>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</si>
  <si>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</si>
  <si>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</si>
  <si>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</si>
  <si>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</si>
  <si>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</si>
  <si>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</si>
  <si>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</si>
  <si>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</si>
  <si>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</si>
  <si>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</si>
  <si>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</si>
  <si>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</si>
  <si>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</si>
  <si>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</si>
  <si>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</si>
  <si>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</si>
  <si>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</si>
  <si>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</si>
  <si>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</si>
  <si>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</si>
  <si>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</si>
  <si>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</si>
  <si>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</si>
  <si>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</si>
  <si>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</si>
  <si>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</si>
  <si>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</si>
  <si>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</si>
  <si>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</si>
  <si>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</si>
  <si>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</si>
  <si>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</si>
  <si>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</si>
  <si>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</si>
  <si>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</si>
  <si>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</si>
  <si>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</si>
  <si>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</si>
  <si>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</si>
  <si>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</si>
  <si>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</si>
  <si>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</si>
  <si>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</si>
  <si>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</si>
  <si>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</si>
  <si>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</si>
  <si>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</si>
  <si>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</si>
  <si>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</si>
  <si>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</si>
  <si>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</si>
  <si>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</si>
  <si>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</si>
  <si>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</si>
  <si>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</si>
  <si>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</si>
  <si>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</si>
  <si>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</si>
  <si>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</si>
  <si>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</si>
  <si>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</si>
  <si>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</si>
  <si>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</si>
  <si>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</si>
  <si>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</si>
  <si>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</si>
  <si>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</si>
  <si>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</si>
  <si>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</si>
  <si>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</si>
  <si>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</si>
  <si>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</si>
  <si>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</si>
  <si>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</si>
  <si>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</si>
  <si>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</si>
  <si>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</si>
  <si>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</si>
  <si>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</si>
  <si>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</si>
  <si>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</si>
  <si>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</si>
  <si>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</si>
  <si>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</si>
  <si>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</si>
  <si>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</si>
  <si>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</si>
  <si>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</si>
  <si>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</si>
  <si>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</si>
  <si>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</si>
  <si>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</si>
  <si>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</si>
  <si>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</si>
  <si>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</si>
  <si>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</si>
  <si>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</si>
  <si>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</si>
  <si>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</si>
  <si>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</si>
  <si>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</si>
  <si>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</si>
  <si>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</si>
  <si>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</si>
  <si>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</si>
  <si>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</si>
  <si>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</si>
  <si>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</si>
  <si>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</si>
  <si>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</si>
  <si>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</si>
  <si>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</si>
  <si>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</si>
  <si>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</si>
  <si>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</si>
  <si>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</si>
  <si>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</si>
  <si>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</si>
  <si>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</si>
  <si>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</si>
  <si>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</si>
  <si>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</si>
  <si>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</si>
  <si>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</si>
  <si>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</si>
  <si>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</si>
  <si>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</si>
  <si>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</si>
  <si>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</si>
  <si>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</si>
  <si>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</si>
  <si>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</si>
  <si>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</si>
  <si>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</si>
  <si>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</si>
  <si>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</si>
  <si>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</si>
  <si>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</si>
  <si>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</si>
  <si>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</si>
  <si>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</si>
  <si>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</si>
  <si>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</si>
  <si>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</si>
  <si>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</si>
  <si>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</si>
  <si>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</si>
  <si>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</si>
  <si>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</si>
  <si>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</si>
  <si>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</si>
  <si>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</si>
  <si>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</si>
  <si>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</si>
  <si>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</si>
  <si>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</si>
  <si>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</si>
  <si>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</si>
  <si>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</si>
  <si>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</si>
  <si>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</si>
  <si>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</si>
  <si>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</si>
  <si>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</si>
  <si>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</si>
  <si>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</si>
  <si>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</si>
  <si>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</si>
  <si>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</si>
  <si>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</si>
  <si>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</si>
  <si>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</si>
  <si>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</si>
  <si>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</si>
  <si>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</si>
  <si>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</si>
  <si>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</si>
  <si>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</si>
  <si>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</si>
  <si>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</si>
  <si>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</si>
  <si>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</si>
  <si>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</si>
  <si>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</si>
  <si>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</si>
  <si>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</si>
  <si>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</si>
  <si>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</si>
  <si>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</si>
  <si>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</si>
  <si>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</si>
  <si>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</si>
  <si>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</si>
  <si>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</si>
  <si>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</si>
  <si>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</si>
  <si>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</si>
  <si>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</si>
  <si>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</si>
  <si>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</si>
  <si>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</si>
  <si>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</si>
  <si>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</si>
  <si>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</si>
  <si>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</si>
  <si>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</si>
  <si>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</si>
  <si>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</si>
  <si>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</si>
  <si>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</si>
  <si>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</si>
  <si>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</si>
  <si>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</si>
  <si>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</si>
  <si>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</si>
  <si>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</si>
  <si>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</si>
  <si>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</si>
  <si>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</si>
  <si>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</si>
  <si>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</si>
  <si>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</si>
  <si>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</si>
  <si>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</si>
  <si>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</si>
  <si>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</si>
  <si>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</si>
  <si>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</si>
  <si>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</si>
  <si>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</si>
  <si>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</si>
  <si>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</si>
  <si>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</si>
  <si>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</si>
  <si>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</si>
  <si>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</si>
  <si>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</si>
  <si>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</si>
  <si>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</si>
  <si>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</si>
  <si>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</si>
  <si>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</si>
  <si>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</si>
  <si>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</si>
  <si>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</si>
  <si>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</si>
  <si>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</si>
  <si>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</si>
  <si>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</si>
  <si>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</si>
  <si>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</si>
  <si>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</si>
  <si>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</si>
  <si>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</si>
  <si>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</si>
  <si>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</si>
  <si>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</si>
  <si>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</si>
  <si>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</si>
  <si>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</si>
  <si>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</si>
  <si>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</si>
  <si>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</si>
  <si>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</si>
  <si>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</si>
  <si>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</si>
  <si>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</si>
  <si>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</si>
  <si>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</si>
  <si>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</si>
  <si>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</si>
  <si>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</si>
  <si>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</si>
  <si>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</si>
  <si>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</si>
  <si>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</si>
  <si>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</si>
  <si>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</si>
  <si>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</si>
  <si>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</si>
  <si>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</si>
  <si>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</si>
  <si>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</si>
  <si>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</si>
  <si>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</si>
  <si>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</si>
  <si>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</si>
  <si>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</si>
  <si>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</si>
  <si>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</si>
  <si>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</si>
  <si>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</si>
  <si>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</si>
  <si>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</si>
  <si>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</si>
  <si>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</si>
  <si>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</si>
  <si>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</si>
  <si>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</si>
  <si>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</si>
  <si>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</si>
  <si>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</si>
  <si>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</si>
  <si>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</si>
  <si>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</si>
  <si>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</si>
  <si>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</si>
  <si>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</si>
  <si>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</si>
  <si>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</si>
  <si>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</si>
  <si>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</si>
  <si>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</si>
  <si>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</si>
  <si>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</si>
  <si>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</si>
  <si>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</si>
  <si>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</si>
  <si>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</si>
  <si>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</si>
  <si>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</si>
  <si>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</si>
  <si>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</si>
  <si>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</si>
  <si>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</si>
  <si>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</si>
  <si>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</si>
  <si>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</si>
  <si>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</si>
  <si>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</si>
  <si>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</si>
  <si>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</si>
  <si>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</si>
  <si>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</si>
  <si>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</si>
  <si>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</si>
  <si>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</si>
  <si>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</si>
  <si>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</si>
  <si>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</si>
  <si>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</si>
  <si>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</si>
  <si>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</si>
  <si>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</si>
  <si>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</si>
  <si>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</si>
  <si>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</si>
  <si>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</si>
  <si>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</si>
  <si>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</si>
  <si>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</si>
  <si>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</si>
  <si>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</si>
  <si>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</si>
  <si>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</si>
  <si>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</si>
  <si>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</si>
  <si>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</si>
  <si>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</si>
  <si>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</si>
  <si>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</si>
  <si>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</si>
  <si>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</si>
  <si>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</si>
  <si>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</si>
  <si>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</si>
  <si>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</si>
  <si>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</si>
  <si>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</si>
  <si>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</si>
  <si>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</si>
  <si>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</si>
  <si>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</si>
  <si>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</si>
  <si>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</si>
  <si>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</si>
  <si>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</si>
  <si>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</si>
  <si>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</si>
  <si>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</si>
  <si>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</si>
  <si>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</si>
  <si>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</si>
  <si>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</si>
  <si>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</si>
  <si>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</si>
  <si>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</si>
  <si>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</si>
  <si>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</si>
  <si>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</si>
  <si>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</si>
  <si>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</si>
  <si>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</si>
  <si>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</si>
  <si>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</si>
  <si>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</si>
  <si>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</si>
  <si>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</si>
  <si>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</si>
  <si>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</si>
  <si>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</si>
  <si>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</si>
  <si>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</si>
  <si>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</si>
  <si>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</si>
  <si>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</si>
  <si>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</si>
  <si>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</si>
  <si>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</si>
  <si>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</si>
  <si>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</si>
  <si>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</si>
  <si>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</si>
  <si>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</si>
  <si>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</si>
  <si>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</si>
  <si>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</si>
  <si>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</si>
  <si>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</si>
  <si>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</si>
  <si>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</si>
  <si>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</si>
  <si>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</si>
  <si>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</si>
  <si>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</si>
  <si>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</si>
  <si>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</si>
  <si>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</si>
  <si>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</si>
  <si>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</si>
  <si>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</si>
  <si>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</si>
  <si>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</si>
  <si>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</si>
  <si>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</si>
  <si>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</si>
  <si>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</si>
  <si>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</si>
  <si>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</si>
  <si>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</si>
  <si>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</si>
  <si>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</si>
  <si>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</si>
  <si>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</si>
  <si>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</si>
  <si>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</si>
  <si>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</si>
  <si>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</si>
  <si>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</si>
  <si>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</si>
  <si>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</si>
  <si>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</si>
  <si>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</si>
  <si>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</si>
  <si>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</si>
  <si>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</si>
  <si>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</si>
  <si>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</si>
  <si>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</si>
  <si>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</si>
  <si>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</si>
  <si>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</si>
  <si>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</si>
  <si>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</si>
  <si>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</si>
  <si>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</si>
  <si>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</si>
  <si>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</si>
  <si>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</si>
  <si>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</si>
  <si>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</si>
  <si>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</si>
  <si>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</si>
  <si>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</si>
  <si>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</si>
  <si>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</si>
  <si>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</si>
  <si>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</si>
  <si>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</si>
  <si>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</si>
  <si>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</si>
  <si>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</si>
  <si>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</si>
  <si>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</si>
  <si>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</si>
  <si>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</si>
  <si>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</si>
  <si>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</si>
  <si>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</si>
  <si>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</si>
  <si>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</si>
  <si>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</si>
  <si>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</si>
  <si>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</si>
  <si>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</si>
  <si>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</si>
  <si>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</si>
  <si>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</si>
  <si>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</si>
  <si>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</si>
  <si>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</si>
  <si>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</si>
  <si>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</si>
  <si>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</si>
  <si>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</si>
  <si>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</si>
  <si>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</si>
  <si>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</si>
  <si>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</si>
  <si>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</si>
  <si>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</si>
  <si>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</si>
  <si>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</si>
  <si>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</si>
  <si>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</si>
  <si>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</si>
  <si>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</si>
  <si>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</si>
  <si>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</si>
  <si>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</si>
  <si>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</si>
  <si>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</si>
  <si>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</si>
  <si>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</si>
  <si>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</si>
  <si>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</si>
  <si>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</si>
  <si>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</si>
  <si>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</si>
  <si>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</si>
  <si>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</si>
  <si>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</si>
  <si>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</si>
  <si>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</si>
  <si>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</si>
  <si>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</si>
  <si>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</si>
  <si>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</si>
  <si>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</si>
  <si>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</si>
  <si>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</si>
  <si>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</si>
  <si>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</si>
  <si>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</si>
  <si>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</si>
  <si>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</si>
  <si>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</si>
  <si>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</si>
  <si>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</si>
  <si>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</si>
  <si>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</si>
  <si>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</si>
  <si>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</si>
  <si>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</si>
  <si>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</si>
  <si>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</si>
  <si>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</si>
  <si>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</si>
  <si>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</si>
  <si>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</si>
  <si>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</si>
  <si>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</si>
  <si>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</si>
  <si>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</si>
  <si>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</si>
  <si>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</si>
  <si>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</si>
  <si>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</si>
  <si>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</si>
  <si>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</si>
  <si>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</si>
  <si>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</si>
  <si>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</si>
  <si>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</si>
  <si>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</si>
  <si>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</si>
  <si>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</si>
  <si>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</si>
  <si>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</si>
  <si>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</si>
  <si>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</si>
  <si>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</si>
  <si>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</si>
  <si>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</si>
  <si>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</si>
  <si>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</si>
  <si>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</si>
  <si>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</si>
  <si>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</si>
  <si>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</si>
  <si>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</si>
  <si>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</si>
  <si>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</si>
  <si>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</si>
  <si>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</si>
  <si>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</si>
  <si>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</si>
  <si>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</si>
  <si>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</si>
  <si>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</si>
  <si>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</si>
  <si>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</si>
  <si>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</si>
  <si>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</si>
  <si>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</si>
  <si>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</si>
  <si>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</si>
  <si>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</si>
  <si>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</si>
  <si>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</si>
  <si>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</si>
  <si>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</si>
  <si>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</si>
  <si>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</si>
  <si>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</si>
  <si>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</si>
  <si>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</si>
  <si>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</si>
  <si>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</si>
  <si>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</si>
  <si>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</si>
  <si>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</si>
  <si>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</si>
  <si>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</si>
  <si>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</si>
  <si>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</si>
  <si>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</si>
  <si>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</si>
  <si>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</si>
  <si>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</si>
  <si>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</si>
  <si>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</si>
  <si>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</si>
  <si>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</si>
  <si>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</si>
  <si>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</si>
  <si>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</si>
  <si>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</si>
  <si>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</si>
  <si>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</si>
  <si>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</si>
  <si>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</si>
  <si>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</si>
  <si>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</si>
  <si>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</si>
  <si>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</si>
  <si>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</si>
  <si>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</si>
  <si>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</si>
  <si>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</si>
  <si>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</si>
  <si>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</si>
  <si>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</si>
  <si>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</si>
  <si>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</si>
  <si>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</si>
  <si>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</si>
  <si>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</si>
  <si>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</si>
  <si>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</si>
  <si>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</si>
  <si>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</si>
  <si>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</si>
  <si>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</si>
  <si>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</si>
  <si>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</si>
  <si>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</si>
  <si>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</si>
  <si>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</si>
  <si>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</si>
  <si>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</si>
  <si>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</si>
  <si>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</si>
  <si>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</si>
  <si>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</si>
  <si>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</si>
  <si>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</si>
  <si>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</si>
  <si>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</si>
  <si>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</si>
  <si>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</si>
  <si>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</si>
  <si>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</si>
  <si>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</si>
  <si>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</si>
  <si>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</si>
  <si>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</si>
  <si>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</si>
  <si>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</si>
  <si>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</si>
  <si>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</si>
  <si>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</si>
  <si>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</si>
  <si>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</si>
  <si>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</si>
  <si>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</si>
  <si>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</si>
  <si>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</si>
  <si>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</si>
  <si>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</si>
  <si>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</si>
  <si>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</si>
  <si>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</si>
  <si>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</si>
  <si>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</si>
  <si>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</si>
  <si>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</si>
  <si>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</si>
  <si>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</si>
  <si>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</si>
  <si>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</si>
  <si>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</si>
  <si>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</si>
  <si>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</si>
  <si>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</si>
  <si>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</si>
  <si>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</si>
  <si>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</si>
  <si>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</si>
  <si>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</si>
  <si>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</si>
  <si>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</si>
  <si>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</si>
  <si>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</si>
  <si>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</si>
  <si>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</si>
  <si>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</si>
  <si>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</si>
  <si>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</si>
  <si>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</si>
  <si>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</si>
  <si>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</si>
  <si>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</si>
  <si>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</si>
  <si>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</si>
  <si>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</si>
  <si>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</si>
  <si>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</si>
  <si>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</si>
  <si>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</si>
  <si>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</si>
  <si>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</si>
  <si>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</si>
  <si>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</si>
  <si>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</si>
  <si>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</si>
  <si>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</si>
  <si>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</si>
  <si>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</si>
  <si>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</si>
  <si>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</si>
  <si>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</si>
  <si>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</si>
  <si>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</si>
  <si>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</si>
  <si>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</si>
  <si>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</si>
  <si>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</si>
  <si>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</si>
  <si>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</si>
  <si>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</si>
  <si>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</si>
  <si>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</si>
  <si>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</si>
  <si>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</si>
  <si>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</si>
  <si>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</si>
  <si>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</si>
  <si>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</si>
  <si>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</si>
  <si>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</si>
  <si>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</si>
  <si>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</si>
  <si>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</si>
  <si>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</si>
  <si>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</si>
  <si>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</si>
  <si>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</si>
  <si>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</si>
  <si>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</si>
  <si>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</si>
  <si>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</si>
  <si>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</si>
  <si>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</si>
  <si>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</si>
  <si>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</si>
  <si>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</si>
  <si>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</si>
  <si>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</si>
  <si>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</si>
  <si>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</si>
  <si>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</si>
  <si>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</si>
  <si>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</si>
  <si>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</si>
  <si>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</si>
  <si>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</si>
  <si>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</si>
  <si>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</si>
  <si>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</si>
  <si>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</si>
  <si>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</si>
  <si>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</si>
  <si>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</si>
  <si>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</si>
  <si>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</si>
  <si>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</si>
  <si>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</si>
  <si>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</si>
  <si>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</si>
  <si>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</si>
  <si>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</si>
  <si>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</si>
  <si>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</si>
  <si>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</si>
  <si>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</si>
  <si>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</si>
  <si>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</si>
  <si>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</si>
  <si>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</si>
  <si>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</si>
  <si>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</si>
  <si>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</si>
  <si>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</si>
  <si>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</si>
  <si>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</si>
  <si>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</si>
  <si>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</si>
  <si>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</si>
  <si>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</si>
  <si>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</si>
  <si>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</si>
  <si>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</si>
  <si>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</si>
  <si>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</si>
  <si>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</si>
  <si>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</si>
  <si>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</si>
  <si>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</si>
  <si>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</si>
  <si>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</si>
  <si>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</si>
  <si>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</si>
  <si>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</si>
  <si>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</si>
  <si>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</si>
  <si>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</si>
  <si>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</si>
  <si>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</si>
  <si>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</si>
  <si>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</si>
  <si>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</si>
  <si>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</si>
  <si>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</si>
  <si>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</si>
  <si>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</si>
  <si>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</si>
  <si>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</si>
  <si>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</si>
  <si>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</si>
  <si>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</si>
  <si>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</si>
  <si>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</si>
  <si>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</si>
  <si>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</si>
  <si>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</si>
  <si>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</si>
  <si>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</si>
  <si>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</si>
  <si>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</si>
  <si>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</si>
  <si>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</si>
  <si>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</si>
  <si>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</si>
  <si>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</si>
  <si>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</si>
  <si>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</si>
  <si>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</si>
  <si>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</si>
  <si>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</si>
  <si>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</si>
  <si>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</si>
  <si>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</si>
  <si>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</si>
  <si>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</si>
  <si>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</si>
  <si>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</si>
  <si>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</si>
  <si>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</si>
  <si>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</si>
  <si>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</si>
  <si>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</si>
  <si>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</si>
  <si>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</si>
  <si>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</si>
  <si>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</si>
  <si>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</si>
  <si>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</si>
  <si>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</si>
  <si>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</si>
  <si>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</si>
  <si>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</si>
  <si>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</si>
  <si>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</si>
  <si>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</si>
  <si>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</si>
  <si>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</si>
  <si>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</si>
  <si>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</si>
  <si>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</si>
  <si>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</si>
  <si>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</si>
  <si>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</si>
  <si>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</si>
  <si>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</si>
  <si>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</si>
  <si>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</si>
  <si>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</si>
  <si>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</si>
  <si>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</si>
  <si>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</si>
  <si>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</si>
  <si>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</si>
  <si>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</si>
  <si>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</si>
  <si>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</si>
  <si>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</si>
  <si>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</si>
  <si>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</si>
  <si>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</si>
  <si>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</si>
  <si>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</si>
  <si>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</si>
  <si>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</si>
  <si>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</si>
  <si>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</si>
  <si>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</si>
  <si>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</si>
  <si>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</si>
  <si>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</si>
  <si>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</si>
  <si>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</si>
  <si>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</si>
  <si>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</si>
  <si>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</si>
  <si>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</si>
  <si>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</si>
  <si>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</si>
  <si>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</si>
  <si>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</si>
  <si>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</si>
  <si>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</si>
  <si>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</si>
  <si>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</si>
  <si>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</si>
  <si>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</si>
  <si>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</si>
  <si>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</si>
  <si>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</si>
  <si>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</si>
  <si>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</si>
  <si>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</si>
  <si>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</si>
  <si>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</si>
  <si>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</si>
  <si>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</si>
  <si>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</si>
  <si>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</si>
  <si>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</si>
  <si>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</si>
  <si>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</si>
  <si>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</si>
  <si>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</si>
  <si>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</si>
  <si>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</si>
  <si>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</si>
  <si>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</si>
  <si>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</si>
  <si>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</si>
  <si>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</si>
  <si>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</si>
  <si>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</si>
  <si>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</si>
  <si>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</si>
  <si>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</si>
  <si>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</si>
  <si>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</si>
  <si>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</si>
  <si>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</si>
  <si>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</si>
  <si>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</si>
  <si>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</si>
  <si>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</si>
  <si>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</si>
  <si>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</si>
  <si>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</si>
  <si>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</si>
  <si>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</si>
  <si>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</si>
  <si>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</si>
  <si>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</si>
  <si>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</si>
  <si>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</si>
  <si>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</si>
  <si>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</si>
  <si>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</si>
  <si>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</si>
  <si>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</si>
  <si>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</si>
  <si>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</si>
  <si>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</si>
  <si>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</si>
  <si>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</si>
  <si>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</si>
  <si>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</si>
  <si>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</si>
  <si>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</si>
  <si>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</si>
  <si>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</si>
  <si>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</si>
  <si>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</si>
  <si>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</si>
  <si>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</si>
  <si>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</si>
  <si>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</si>
  <si>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</si>
  <si>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</si>
  <si>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</si>
  <si>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</si>
  <si>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</si>
  <si>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</si>
  <si>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</si>
  <si>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</si>
  <si>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</si>
  <si>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</si>
  <si>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</si>
  <si>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</si>
  <si>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</si>
  <si>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</si>
  <si>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</si>
  <si>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</si>
  <si>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</si>
  <si>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</si>
  <si>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</si>
  <si>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</si>
  <si>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</si>
  <si>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</si>
  <si>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</si>
  <si>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</si>
  <si>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</si>
  <si>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</si>
  <si>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</si>
  <si>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</si>
  <si>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</si>
  <si>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</si>
  <si>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</si>
  <si>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</si>
  <si>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</si>
  <si>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</si>
  <si>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</si>
  <si>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</si>
  <si>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</si>
  <si>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</si>
  <si>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</si>
  <si>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</si>
  <si>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</si>
  <si>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</si>
  <si>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</si>
  <si>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</si>
  <si>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</si>
  <si>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</si>
  <si>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</si>
  <si>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</si>
  <si>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</si>
  <si>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</si>
  <si>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</si>
  <si>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</si>
  <si>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</si>
  <si>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</si>
  <si>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</si>
  <si>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</si>
  <si>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</si>
  <si>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</si>
  <si>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</si>
  <si>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</si>
  <si>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</si>
  <si>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</si>
  <si>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</si>
  <si>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</si>
  <si>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</si>
  <si>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</si>
  <si>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</si>
  <si>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</si>
  <si>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</si>
  <si>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</si>
  <si>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</si>
  <si>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</si>
  <si>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</si>
  <si>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</si>
  <si>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</si>
  <si>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</si>
  <si>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</si>
  <si>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</si>
  <si>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</si>
  <si>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</si>
  <si>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</si>
  <si>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</si>
  <si>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</si>
  <si>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</si>
  <si>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</si>
  <si>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</si>
  <si>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</si>
  <si>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</si>
  <si>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</si>
  <si>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</si>
  <si>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</si>
  <si>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</si>
  <si>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</si>
  <si>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</si>
  <si>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</si>
  <si>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</si>
  <si>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</si>
  <si>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</si>
  <si>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</si>
  <si>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</si>
  <si>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</si>
  <si>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</si>
  <si>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</si>
  <si>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</si>
  <si>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</si>
  <si>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</si>
  <si>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</si>
  <si>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</si>
  <si>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</si>
  <si>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</si>
  <si>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</si>
  <si>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</si>
  <si>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</si>
  <si>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</si>
  <si>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</si>
  <si>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</si>
  <si>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</si>
  <si>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</si>
  <si>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</si>
  <si>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</si>
  <si>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</si>
  <si>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</si>
  <si>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</si>
  <si>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</si>
  <si>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</si>
  <si>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</si>
  <si>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</si>
  <si>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</si>
  <si>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</si>
  <si>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</si>
  <si>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</si>
  <si>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</si>
  <si>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</si>
  <si>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</si>
  <si>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</si>
  <si>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</si>
  <si>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</si>
  <si>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</si>
  <si>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</si>
  <si>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</si>
  <si>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</si>
  <si>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</si>
  <si>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</si>
  <si>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</si>
  <si>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</si>
  <si>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</si>
  <si>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</si>
  <si>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</si>
  <si>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</si>
  <si>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</si>
  <si>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</si>
  <si>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</si>
  <si>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</si>
  <si>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</si>
  <si>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</si>
  <si>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</si>
  <si>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</si>
  <si>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</si>
  <si>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</si>
  <si>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</si>
  <si>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</si>
  <si>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</si>
  <si>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</si>
  <si>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</si>
  <si>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</si>
  <si>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</si>
  <si>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</si>
  <si>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</si>
  <si>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</si>
  <si>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</si>
  <si>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</si>
  <si>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</si>
  <si>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</si>
  <si>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</si>
  <si>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</si>
  <si>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</si>
  <si>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</si>
  <si>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</si>
  <si>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</si>
  <si>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</si>
  <si>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</si>
  <si>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</si>
  <si>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</si>
  <si>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</si>
  <si>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</si>
  <si>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</si>
  <si>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</si>
  <si>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</si>
  <si>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</si>
  <si>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</si>
  <si>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</si>
  <si>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</si>
  <si>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</si>
  <si>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</si>
  <si>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</si>
  <si>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</si>
  <si>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</si>
  <si>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</si>
  <si>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</si>
  <si>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</si>
  <si>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</si>
  <si>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</si>
  <si>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</si>
  <si>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</si>
  <si>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</si>
  <si>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</si>
  <si>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</si>
  <si>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</si>
  <si>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</si>
  <si>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</si>
  <si>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</si>
  <si>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</si>
  <si>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</si>
  <si>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</si>
  <si>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</si>
  <si>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</si>
  <si>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</si>
  <si>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</si>
  <si>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</si>
  <si>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</si>
  <si>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</si>
  <si>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</si>
  <si>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</si>
  <si>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</si>
  <si>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</si>
  <si>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</si>
  <si>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</si>
  <si>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</si>
  <si>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</si>
  <si>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</si>
  <si>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</si>
  <si>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</si>
  <si>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</si>
  <si>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</si>
  <si>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</si>
  <si>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</si>
  <si>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</si>
  <si>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</si>
  <si>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</si>
  <si>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</si>
  <si>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</si>
  <si>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</si>
  <si>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</si>
  <si>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</si>
  <si>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</si>
  <si>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</si>
  <si>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</si>
  <si>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</si>
  <si>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</si>
  <si>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</si>
  <si>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</si>
  <si>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</si>
  <si>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</si>
  <si>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</si>
  <si>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</si>
  <si>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</si>
  <si>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</si>
  <si>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</si>
  <si>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</si>
  <si>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</si>
  <si>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</si>
  <si>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</si>
  <si>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</si>
  <si>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</si>
  <si>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</si>
  <si>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</si>
  <si>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</si>
  <si>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</si>
  <si>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</si>
  <si>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</si>
  <si>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</si>
  <si>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</si>
  <si>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</si>
  <si>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</si>
  <si>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</si>
  <si>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</si>
  <si>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</si>
  <si>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</si>
  <si>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</si>
  <si>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</si>
  <si>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</si>
  <si>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</si>
  <si>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</si>
  <si>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</si>
  <si>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</si>
  <si>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</si>
  <si>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</si>
  <si>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</si>
  <si>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</si>
  <si>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</si>
  <si>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</si>
  <si>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</si>
  <si>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</si>
  <si>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</si>
  <si>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</si>
  <si>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</si>
  <si>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</si>
  <si>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</si>
  <si>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</si>
  <si>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</si>
  <si>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</si>
  <si>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</si>
  <si>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</si>
  <si>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</si>
  <si>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</si>
  <si>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</si>
  <si>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</si>
  <si>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</si>
  <si>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</si>
  <si>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</si>
  <si>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</si>
  <si>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</si>
  <si>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</si>
  <si>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</si>
  <si>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</si>
  <si>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</si>
  <si>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</si>
  <si>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</si>
  <si>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</si>
  <si>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</si>
  <si>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</si>
  <si>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</si>
  <si>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</si>
  <si>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</si>
  <si>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</si>
  <si>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</si>
  <si>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</si>
  <si>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</si>
  <si>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</si>
  <si>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</si>
  <si>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</si>
  <si>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</si>
  <si>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</si>
  <si>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</si>
  <si>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</si>
  <si>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</si>
  <si>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</si>
  <si>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</si>
  <si>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</si>
  <si>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</si>
  <si>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</si>
  <si>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</si>
  <si>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</si>
  <si>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</si>
  <si>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</si>
  <si>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</si>
  <si>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</si>
  <si>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</si>
  <si>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</si>
  <si>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</si>
  <si>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</si>
  <si>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</si>
  <si>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</si>
  <si>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</si>
  <si>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</si>
  <si>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</si>
  <si>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</si>
  <si>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</si>
  <si>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</si>
  <si>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</si>
  <si>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</si>
  <si>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</si>
  <si>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</si>
  <si>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</si>
  <si>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</si>
  <si>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</si>
  <si>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</si>
  <si>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</si>
  <si>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</si>
  <si>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</si>
  <si>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</si>
  <si>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</si>
  <si>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</si>
  <si>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</si>
  <si>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</si>
  <si>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</si>
  <si>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</si>
  <si>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</si>
  <si>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</si>
  <si>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</si>
  <si>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</si>
  <si>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</si>
  <si>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</si>
  <si>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</si>
  <si>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</si>
  <si>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</si>
  <si>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</si>
  <si>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</si>
  <si>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</si>
  <si>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</si>
  <si>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</si>
  <si>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</si>
  <si>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</si>
  <si>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</si>
  <si>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</si>
  <si>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</si>
  <si>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</si>
  <si>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</si>
  <si>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</si>
  <si>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</si>
  <si>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</si>
  <si>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</si>
  <si>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</si>
  <si>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</si>
  <si>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</si>
  <si>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</si>
  <si>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</si>
  <si>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</si>
  <si>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</si>
  <si>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</si>
  <si>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</si>
  <si>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</si>
  <si>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</si>
  <si>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</si>
  <si>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</si>
  <si>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</si>
  <si>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</si>
  <si>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</si>
  <si>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</si>
  <si>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</si>
  <si>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</si>
  <si>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</si>
  <si>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</si>
  <si>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</si>
  <si>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</si>
  <si>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</si>
  <si>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</si>
  <si>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</si>
  <si>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</si>
  <si>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</si>
  <si>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</si>
  <si>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</si>
  <si>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</si>
  <si>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</si>
  <si>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</si>
  <si>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</si>
  <si>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</si>
  <si>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</si>
  <si>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</si>
  <si>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</si>
  <si>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</si>
  <si>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</si>
  <si>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</si>
  <si>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</si>
  <si>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</si>
  <si>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</si>
  <si>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</si>
  <si>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</si>
  <si>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</si>
  <si>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</si>
  <si>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</si>
  <si>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</si>
  <si>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</si>
  <si>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</si>
  <si>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</si>
  <si>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</si>
  <si>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</si>
  <si>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</si>
  <si>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</si>
  <si>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</si>
  <si>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</si>
  <si>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</si>
  <si>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</si>
  <si>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</si>
  <si>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</si>
  <si>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</si>
  <si>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</si>
  <si>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</si>
  <si>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</si>
  <si>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</si>
  <si>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</si>
  <si>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</si>
  <si>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</si>
  <si>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</si>
  <si>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</si>
  <si>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</si>
  <si>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</si>
  <si>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</si>
  <si>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</si>
  <si>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</si>
  <si>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</si>
  <si>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</si>
  <si>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</si>
  <si>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</si>
  <si>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</si>
  <si>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</si>
  <si>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</si>
  <si>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</si>
  <si>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</si>
  <si>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</si>
  <si>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</si>
  <si>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</si>
  <si>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</si>
  <si>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</si>
  <si>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</si>
  <si>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</si>
  <si>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</si>
  <si>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</si>
  <si>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</si>
  <si>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</si>
  <si>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</si>
  <si>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</si>
  <si>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</si>
  <si>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</si>
  <si>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</si>
  <si>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</si>
  <si>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</si>
  <si>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</si>
  <si>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</si>
  <si>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</si>
  <si>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</si>
  <si>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</si>
  <si>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</si>
  <si>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</si>
  <si>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</si>
  <si>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</si>
  <si>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</si>
  <si>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</si>
  <si>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</si>
  <si>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</si>
  <si>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</si>
  <si>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</si>
  <si>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</si>
  <si>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</si>
  <si>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</si>
  <si>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</si>
  <si>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</si>
  <si>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</si>
  <si>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</si>
  <si>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</si>
  <si>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</si>
  <si>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</si>
  <si>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</si>
  <si>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</si>
  <si>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</si>
  <si>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</si>
  <si>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</si>
  <si>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</si>
  <si>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</si>
  <si>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</si>
  <si>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</si>
  <si>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</si>
  <si>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</si>
  <si>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</si>
  <si>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</si>
  <si>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</si>
  <si>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</si>
  <si>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</si>
  <si>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</si>
  <si>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</si>
  <si>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</si>
  <si>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</si>
  <si>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</si>
  <si>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</si>
  <si>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</si>
  <si>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</si>
  <si>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</si>
  <si>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</si>
  <si>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</si>
  <si>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</si>
  <si>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</si>
  <si>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</si>
  <si>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</si>
  <si>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</si>
  <si>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</si>
  <si>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</si>
  <si>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</si>
  <si>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</si>
  <si>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</si>
  <si>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</si>
  <si>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</si>
  <si>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</si>
  <si>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</si>
  <si>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</si>
  <si>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</si>
  <si>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</si>
  <si>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</si>
  <si>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</si>
  <si>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</si>
  <si>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</si>
  <si>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</si>
  <si>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</si>
  <si>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</si>
  <si>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</si>
  <si>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</si>
  <si>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</si>
  <si>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</si>
  <si>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</si>
  <si>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</si>
  <si>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</si>
  <si>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</si>
  <si>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</si>
  <si>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</si>
  <si>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</si>
  <si>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</si>
  <si>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</si>
  <si>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</si>
  <si>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</si>
  <si>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</si>
  <si>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</si>
  <si>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</si>
  <si>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</si>
  <si>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</si>
  <si>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</si>
  <si>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</si>
  <si>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</si>
  <si>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</si>
  <si>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</si>
  <si>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</si>
  <si>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</si>
  <si>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</si>
  <si>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</si>
  <si>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</si>
  <si>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</si>
  <si>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</si>
  <si>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</si>
  <si>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</si>
  <si>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</si>
  <si>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</si>
  <si>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</si>
  <si>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</si>
  <si>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</si>
  <si>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</si>
  <si>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</si>
  <si>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</si>
  <si>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</si>
  <si>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</si>
  <si>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</si>
  <si>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</si>
  <si>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</si>
  <si>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</si>
  <si>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</si>
  <si>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</si>
  <si>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</si>
  <si>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</si>
  <si>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</si>
  <si>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</si>
  <si>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</si>
  <si>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</si>
  <si>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</si>
  <si>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</si>
  <si>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</si>
  <si>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</si>
  <si>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</si>
  <si>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</si>
  <si>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</si>
  <si>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</si>
  <si>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</si>
  <si>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</si>
  <si>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</si>
  <si>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</si>
  <si>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</si>
  <si>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</si>
  <si>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</si>
  <si>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</si>
  <si>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</si>
  <si>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</si>
  <si>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</si>
  <si>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</si>
  <si>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</si>
  <si>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</si>
  <si>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</si>
  <si>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</si>
  <si>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</si>
  <si>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</si>
  <si>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</si>
  <si>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</si>
  <si>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</si>
  <si>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</si>
  <si>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</si>
  <si>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</si>
  <si>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</si>
  <si>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</si>
  <si>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</si>
  <si>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</si>
  <si>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</si>
  <si>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</si>
  <si>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</si>
  <si>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</si>
  <si>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</si>
  <si>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</si>
  <si>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</si>
  <si>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</si>
  <si>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</si>
  <si>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</si>
  <si>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</si>
  <si>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</si>
  <si>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</si>
  <si>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</si>
  <si>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</si>
  <si>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</si>
  <si>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</si>
  <si>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</si>
  <si>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</si>
  <si>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</si>
  <si>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</si>
  <si>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</si>
  <si>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</si>
  <si>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</si>
  <si>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</si>
  <si>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</si>
  <si>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</si>
  <si>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</si>
  <si>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</si>
  <si>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</si>
  <si>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</si>
  <si>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</si>
  <si>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</si>
  <si>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</si>
  <si>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</si>
  <si>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</si>
  <si>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</si>
  <si>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</si>
  <si>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</si>
  <si>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</si>
  <si>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</si>
  <si>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</si>
  <si>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</si>
  <si>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</si>
  <si>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</si>
  <si>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</si>
  <si>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</si>
  <si>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</si>
  <si>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</si>
  <si>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</si>
  <si>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</si>
  <si>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</si>
  <si>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</si>
  <si>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</si>
  <si>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</si>
  <si>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</si>
  <si>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</si>
  <si>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</si>
  <si>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</si>
  <si>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</si>
  <si>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</si>
  <si>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</si>
  <si>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</si>
  <si>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</si>
  <si>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</si>
  <si>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</si>
  <si>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</si>
  <si>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</si>
  <si>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</si>
  <si>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</si>
  <si>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</si>
  <si>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</si>
  <si>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</si>
  <si>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</si>
  <si>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</si>
  <si>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</si>
  <si>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</si>
  <si>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</si>
  <si>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</si>
  <si>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</si>
  <si>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</si>
  <si>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</si>
  <si>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</si>
  <si>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</si>
  <si>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</si>
  <si>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</si>
  <si>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</si>
  <si>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</si>
  <si>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</si>
  <si>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</si>
  <si>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</si>
  <si>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</si>
  <si>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</si>
  <si>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</si>
  <si>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</si>
  <si>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</si>
  <si>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</si>
  <si>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</si>
  <si>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</si>
  <si>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</si>
  <si>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</si>
  <si>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</si>
  <si>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</si>
  <si>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</si>
  <si>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</si>
  <si>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</si>
  <si>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</si>
  <si>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</si>
  <si>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</si>
  <si>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</si>
  <si>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</si>
  <si>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</si>
  <si>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</si>
  <si>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</si>
  <si>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</si>
  <si>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</si>
  <si>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</si>
  <si>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</si>
  <si>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</si>
  <si>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</si>
  <si>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</si>
  <si>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</si>
  <si>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</si>
  <si>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</si>
  <si>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</si>
  <si>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</si>
  <si>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</si>
  <si>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</si>
  <si>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</si>
  <si>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</si>
  <si>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</si>
  <si>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</si>
  <si>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</si>
  <si>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</si>
  <si>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</si>
  <si>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</si>
  <si>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</si>
  <si>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</si>
  <si>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</si>
  <si>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</si>
  <si>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</si>
  <si>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</si>
  <si>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</si>
  <si>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</si>
  <si>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</si>
  <si>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</si>
  <si>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</si>
  <si>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</si>
  <si>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</si>
  <si>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</si>
  <si>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</si>
  <si>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</si>
  <si>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</si>
  <si>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</si>
  <si>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</si>
  <si>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</si>
  <si>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</si>
  <si>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</si>
  <si>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</si>
  <si>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</si>
  <si>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</si>
  <si>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</si>
  <si>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</si>
  <si>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</si>
  <si>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</si>
  <si>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</si>
  <si>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</si>
  <si>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</si>
  <si>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</si>
  <si>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</si>
  <si>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</si>
  <si>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</si>
  <si>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</si>
  <si>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</si>
  <si>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</si>
  <si>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</si>
  <si>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</si>
  <si>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</si>
  <si>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</si>
  <si>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</si>
  <si>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</si>
  <si>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</si>
  <si>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</si>
  <si>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</si>
  <si>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</si>
  <si>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</si>
  <si>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</si>
  <si>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</si>
  <si>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</si>
  <si>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</si>
  <si>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</si>
  <si>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</si>
  <si>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</si>
  <si>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</si>
  <si>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</si>
  <si>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</si>
  <si>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</si>
  <si>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</si>
  <si>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</si>
  <si>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</si>
  <si>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</si>
  <si>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</si>
  <si>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</si>
  <si>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</si>
  <si>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</si>
  <si>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</si>
  <si>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</si>
  <si>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</si>
  <si>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</si>
  <si>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</si>
  <si>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</si>
  <si>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</si>
  <si>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</si>
  <si>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</si>
  <si>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</si>
  <si>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</si>
  <si>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</si>
  <si>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</si>
  <si>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</si>
  <si>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</si>
  <si>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</si>
  <si>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</si>
  <si>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</si>
  <si>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</si>
  <si>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</si>
  <si>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</si>
  <si>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</si>
  <si>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</si>
  <si>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</si>
  <si>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</si>
  <si>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</si>
  <si>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</si>
  <si>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</si>
  <si>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</si>
  <si>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</si>
  <si>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</si>
  <si>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</si>
  <si>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</si>
  <si>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</si>
  <si>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</si>
  <si>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</si>
  <si>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</si>
  <si>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</si>
  <si>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</si>
  <si>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</si>
  <si>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</si>
  <si>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</si>
  <si>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</si>
  <si>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</si>
  <si>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</si>
  <si>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</si>
  <si>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</si>
  <si>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</si>
  <si>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</si>
  <si>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</si>
  <si>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</si>
  <si>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</si>
  <si>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</si>
  <si>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</si>
  <si>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</si>
  <si>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</si>
  <si>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</si>
  <si>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</si>
  <si>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</si>
  <si>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</si>
  <si>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</si>
  <si>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</si>
  <si>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</si>
  <si>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</si>
  <si>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</si>
  <si>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</si>
  <si>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</si>
  <si>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</si>
  <si>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</si>
  <si>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</si>
  <si>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</si>
  <si>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</si>
  <si>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</si>
  <si>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</si>
  <si>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</si>
  <si>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</si>
  <si>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</si>
  <si>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</si>
  <si>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</si>
  <si>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</si>
  <si>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</si>
  <si>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</si>
  <si>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</si>
  <si>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</si>
  <si>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</si>
  <si>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</si>
  <si>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</si>
  <si>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</si>
  <si>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</si>
  <si>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</si>
  <si>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</si>
  <si>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</si>
  <si>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</si>
  <si>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</si>
  <si>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</si>
  <si>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</si>
  <si>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</si>
  <si>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</si>
  <si>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</si>
  <si>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</si>
  <si>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</si>
  <si>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</si>
  <si>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</si>
  <si>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</si>
  <si>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</si>
  <si>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</si>
  <si>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</si>
  <si>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</si>
  <si>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</si>
  <si>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</si>
  <si>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</si>
  <si>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</si>
  <si>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</si>
  <si>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</si>
  <si>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</si>
  <si>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</si>
  <si>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</si>
  <si>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</si>
  <si>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</si>
  <si>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</si>
  <si>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</si>
  <si>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</si>
  <si>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</si>
  <si>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</si>
  <si>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</si>
  <si>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</si>
  <si>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</si>
  <si>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</si>
  <si>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</si>
  <si>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</si>
  <si>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</si>
  <si>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</si>
  <si>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</si>
  <si>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</si>
  <si>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</si>
  <si>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</si>
  <si>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</si>
  <si>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</si>
  <si>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</si>
  <si>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</si>
  <si>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</si>
  <si>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</si>
  <si>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</si>
  <si>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</si>
  <si>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</si>
  <si>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</si>
  <si>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</si>
  <si>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</si>
  <si>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</si>
  <si>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</si>
  <si>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</si>
  <si>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</si>
  <si>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</si>
  <si>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</si>
  <si>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</si>
  <si>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</si>
  <si>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</si>
  <si>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</si>
  <si>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</si>
  <si>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</si>
  <si>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</si>
  <si>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</si>
  <si>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</si>
  <si>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</si>
  <si>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</si>
  <si>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</si>
  <si>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</si>
  <si>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</si>
  <si>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</si>
  <si>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</si>
  <si>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</si>
  <si>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</si>
  <si>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</si>
  <si>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</si>
  <si>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</si>
  <si>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</si>
  <si>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</si>
  <si>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</si>
  <si>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</si>
  <si>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</si>
  <si>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</si>
  <si>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</si>
  <si>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</si>
  <si>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</si>
  <si>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</si>
  <si>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</si>
  <si>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</si>
  <si>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</si>
  <si>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</si>
  <si>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</si>
  <si>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</si>
  <si>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</si>
  <si>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</si>
  <si>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</si>
  <si>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</si>
  <si>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</si>
  <si>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</si>
  <si>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</si>
  <si>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</si>
  <si>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</si>
  <si>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</si>
  <si>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</si>
  <si>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</si>
  <si>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</si>
  <si>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</si>
  <si>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</si>
  <si>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</si>
  <si>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</si>
  <si>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</si>
  <si>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</si>
  <si>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</si>
  <si>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</si>
  <si>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</si>
  <si>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</si>
  <si>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</si>
  <si>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</si>
  <si>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</si>
  <si>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</si>
  <si>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</si>
  <si>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</si>
  <si>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</si>
  <si>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</si>
  <si>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</si>
  <si>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</si>
  <si>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</si>
  <si>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</si>
  <si>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</si>
  <si>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</si>
  <si>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</si>
  <si>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</si>
  <si>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</si>
  <si>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</si>
  <si>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</si>
  <si>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</si>
  <si>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</si>
  <si>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</si>
  <si>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</si>
  <si>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</si>
  <si>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</si>
  <si>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</si>
  <si>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</si>
  <si>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</si>
  <si>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</si>
  <si>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</si>
  <si>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</si>
  <si>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</si>
  <si>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</si>
  <si>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</si>
  <si>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</si>
  <si>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</si>
  <si>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</si>
  <si>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</si>
  <si>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</si>
  <si>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</si>
  <si>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</si>
  <si>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</si>
  <si>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</si>
  <si>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</si>
  <si>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</si>
  <si>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</si>
  <si>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</si>
  <si>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</si>
  <si>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</si>
  <si>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</si>
  <si>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</si>
  <si>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</si>
  <si>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</si>
  <si>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</si>
  <si>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</si>
  <si>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</si>
  <si>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</si>
  <si>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</si>
  <si>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</si>
  <si>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</si>
  <si>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</si>
  <si>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</si>
  <si>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</si>
  <si>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</si>
  <si>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</si>
  <si>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</si>
  <si>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</si>
  <si>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</si>
  <si>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</si>
  <si>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</si>
  <si>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</si>
  <si>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</si>
  <si>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</si>
  <si>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</si>
  <si>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</si>
  <si>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</si>
  <si>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</si>
  <si>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</si>
  <si>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</si>
  <si>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</si>
  <si>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</si>
  <si>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</si>
  <si>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</si>
  <si>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</si>
  <si>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</si>
  <si>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</si>
  <si>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</si>
  <si>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</si>
  <si>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</si>
  <si>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</si>
  <si>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</si>
  <si>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</si>
  <si>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</si>
  <si>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</si>
  <si>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</si>
  <si>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</si>
  <si>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</si>
  <si>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</si>
  <si>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</si>
  <si>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</si>
  <si>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</si>
  <si>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</si>
  <si>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</si>
  <si>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</si>
  <si>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</si>
  <si>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</si>
  <si>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</si>
  <si>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</si>
  <si>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</si>
  <si>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</si>
  <si>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</si>
  <si>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</si>
  <si>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</si>
  <si>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</si>
  <si>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</si>
  <si>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</si>
  <si>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</si>
  <si>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</si>
  <si>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</si>
  <si>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</si>
  <si>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</si>
  <si>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</si>
  <si>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</si>
  <si>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</si>
  <si>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</si>
  <si>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</si>
  <si>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</si>
  <si>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</si>
  <si>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</si>
  <si>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</si>
  <si>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</si>
  <si>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</si>
  <si>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</si>
  <si>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</si>
  <si>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</si>
  <si>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</si>
  <si>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</si>
  <si>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</si>
  <si>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</si>
  <si>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</si>
  <si>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</si>
  <si>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</si>
  <si>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</si>
  <si>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</si>
  <si>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</si>
  <si>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</si>
  <si>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</si>
  <si>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</si>
  <si>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</si>
  <si>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</si>
  <si>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</si>
  <si>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</si>
  <si>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</si>
  <si>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</si>
  <si>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</si>
  <si>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</si>
  <si>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</si>
  <si>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</si>
  <si>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</si>
  <si>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</si>
  <si>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</si>
  <si>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</si>
  <si>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</si>
  <si>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</si>
  <si>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</si>
  <si>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</si>
  <si>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</si>
  <si>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</si>
  <si>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</si>
  <si>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</si>
  <si>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</si>
  <si>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</si>
  <si>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</si>
  <si>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</si>
  <si>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</si>
  <si>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</si>
  <si>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</si>
  <si>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</si>
  <si>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</si>
  <si>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</si>
  <si>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</si>
  <si>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</si>
  <si>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</si>
  <si>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</si>
  <si>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</si>
  <si>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</si>
  <si>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</si>
  <si>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</si>
  <si>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</si>
  <si>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</si>
  <si>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</si>
  <si>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</si>
  <si>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</si>
  <si>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</si>
  <si>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</si>
  <si>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</si>
  <si>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</si>
  <si>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</si>
  <si>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</si>
  <si>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</si>
  <si>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</si>
  <si>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</si>
  <si>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</si>
  <si>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</si>
  <si>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</si>
  <si>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</si>
  <si>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</si>
  <si>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</si>
  <si>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</si>
  <si>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</si>
  <si>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</si>
  <si>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</si>
  <si>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</si>
  <si>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</si>
  <si>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</si>
  <si>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</si>
  <si>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</si>
  <si>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</si>
  <si>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</si>
  <si>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</si>
  <si>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</si>
  <si>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</si>
  <si>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</si>
  <si>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</si>
  <si>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</si>
  <si>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</si>
  <si>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</si>
  <si>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</si>
  <si>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</si>
  <si>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</si>
  <si>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</si>
  <si>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</si>
  <si>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</si>
  <si>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</si>
  <si>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</si>
  <si>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</si>
  <si>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</si>
  <si>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</si>
  <si>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</si>
  <si>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</si>
  <si>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</si>
  <si>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</si>
  <si>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</si>
  <si>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</si>
  <si>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</si>
  <si>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</si>
  <si>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</si>
  <si>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</si>
  <si>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</si>
  <si>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</si>
  <si>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</si>
  <si>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</si>
  <si>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</si>
  <si>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</si>
  <si>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</si>
  <si>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</si>
  <si>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</si>
  <si>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</si>
  <si>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</si>
  <si>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</si>
  <si>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</si>
  <si>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</si>
  <si>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</si>
  <si>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</si>
  <si>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</si>
  <si>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</si>
  <si>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</si>
  <si>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</si>
  <si>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</si>
  <si>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</si>
  <si>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</si>
  <si>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</si>
  <si>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</si>
  <si>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</si>
  <si>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</si>
  <si>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</si>
  <si>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</si>
  <si>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</si>
  <si>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</si>
  <si>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</si>
  <si>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</si>
  <si>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</si>
  <si>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</si>
  <si>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</si>
  <si>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</si>
  <si>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</si>
  <si>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</si>
  <si>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</si>
  <si>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</si>
  <si>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</si>
  <si>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</si>
  <si>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</si>
  <si>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</si>
  <si>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</si>
  <si>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</si>
  <si>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</si>
  <si>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</si>
  <si>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</si>
  <si>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</si>
  <si>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</si>
  <si>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</si>
  <si>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</si>
  <si>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</si>
  <si>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</si>
  <si>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</si>
  <si>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</si>
  <si>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</si>
  <si>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</si>
  <si>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</si>
  <si>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</si>
  <si>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</si>
  <si>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</si>
  <si>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</si>
  <si>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</si>
  <si>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</si>
  <si>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</si>
  <si>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</si>
  <si>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</si>
  <si>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</si>
  <si>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</si>
  <si>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</si>
  <si>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</si>
  <si>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</si>
  <si>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</si>
  <si>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</si>
  <si>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</si>
  <si>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</si>
  <si>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</si>
  <si>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</si>
  <si>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</si>
  <si>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</si>
  <si>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</si>
  <si>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</si>
  <si>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</si>
  <si>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</si>
  <si>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</si>
  <si>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</si>
  <si>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</si>
  <si>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</si>
  <si>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</si>
  <si>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</si>
  <si>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</si>
  <si>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</si>
  <si>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</si>
  <si>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</si>
  <si>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</si>
  <si>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</si>
  <si>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</si>
  <si>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</si>
  <si>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</si>
  <si>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</si>
  <si>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</si>
  <si>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</si>
  <si>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</si>
  <si>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</si>
  <si>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</si>
  <si>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</si>
  <si>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</si>
  <si>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</si>
  <si>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</si>
  <si>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</si>
  <si>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</si>
  <si>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</si>
  <si>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</si>
  <si>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</si>
  <si>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</si>
  <si>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</si>
  <si>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</si>
  <si>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</si>
  <si>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</si>
  <si>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</si>
  <si>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</si>
  <si>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</si>
  <si>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</si>
  <si>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</si>
  <si>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</si>
  <si>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</si>
  <si>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</si>
  <si>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</si>
  <si>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</si>
  <si>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</si>
  <si>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</si>
  <si>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</si>
  <si>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</si>
  <si>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</si>
  <si>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</si>
  <si>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</si>
  <si>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</si>
  <si>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</si>
  <si>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</si>
  <si>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</si>
  <si>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</si>
  <si>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</si>
  <si>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</si>
  <si>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</si>
  <si>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</si>
  <si>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</si>
  <si>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</si>
  <si>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</si>
  <si>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</si>
  <si>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</si>
  <si>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</si>
  <si>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</si>
  <si>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</si>
  <si>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</si>
  <si>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</si>
  <si>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</si>
  <si>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</si>
  <si>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</si>
  <si>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</si>
  <si>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</si>
  <si>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</si>
  <si>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</si>
  <si>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</si>
  <si>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</si>
  <si>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</si>
  <si>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</si>
  <si>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</si>
  <si>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</si>
  <si>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</si>
  <si>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</si>
  <si>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</si>
  <si>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</si>
  <si>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</si>
  <si>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</si>
  <si>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</si>
  <si>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</si>
  <si>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</si>
  <si>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</si>
  <si>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</si>
  <si>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</si>
  <si>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</si>
  <si>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</si>
  <si>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</si>
  <si>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</si>
  <si>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</si>
  <si>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</si>
  <si>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</si>
  <si>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</si>
  <si>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</si>
  <si>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</si>
  <si>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</si>
  <si>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</si>
  <si>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</si>
  <si>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</si>
  <si>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</si>
  <si>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</si>
  <si>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</si>
  <si>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</si>
  <si>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</si>
  <si>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</si>
  <si>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</si>
  <si>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</si>
  <si>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</si>
  <si>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</si>
  <si>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</si>
  <si>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</si>
  <si>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</si>
  <si>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</si>
  <si>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</si>
  <si>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</si>
  <si>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</si>
  <si>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</si>
  <si>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</si>
  <si>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</si>
  <si>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</si>
  <si>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</si>
  <si>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</si>
  <si>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</si>
  <si>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</si>
  <si>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</si>
  <si>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</si>
  <si>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</si>
  <si>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</si>
  <si>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</si>
  <si>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</si>
  <si>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</si>
  <si>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</si>
  <si>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</si>
  <si>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</si>
  <si>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</si>
  <si>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</si>
  <si>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</si>
  <si>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</si>
  <si>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</si>
  <si>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</si>
  <si>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</si>
  <si>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</si>
  <si>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</si>
  <si>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</si>
  <si>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</si>
  <si>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</si>
  <si>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</si>
  <si>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</si>
  <si>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</si>
  <si>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</si>
  <si>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</si>
  <si>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</si>
  <si>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</si>
  <si>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</si>
  <si>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</si>
  <si>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</si>
  <si>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</si>
  <si>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</si>
  <si>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</si>
  <si>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</si>
  <si>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</si>
  <si>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</si>
  <si>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</si>
  <si>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</si>
  <si>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</si>
  <si>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</si>
  <si>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</si>
  <si>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</si>
  <si>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</si>
  <si>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</si>
  <si>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</si>
  <si>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</si>
  <si>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</si>
  <si>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</si>
  <si>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</si>
  <si>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</si>
  <si>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</si>
  <si>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</si>
  <si>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</si>
  <si>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</si>
  <si>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</si>
  <si>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</si>
  <si>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</si>
  <si>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</si>
  <si>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</si>
  <si>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</si>
  <si>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</si>
  <si>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</si>
  <si>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</si>
  <si>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</si>
  <si>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</si>
  <si>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</si>
  <si>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</si>
  <si>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</si>
  <si>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</si>
  <si>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</si>
  <si>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</si>
  <si>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</si>
  <si>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</si>
  <si>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</si>
  <si>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</si>
  <si>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</si>
  <si>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</si>
  <si>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</si>
  <si>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</si>
  <si>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</si>
  <si>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</si>
  <si>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</si>
  <si>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</si>
  <si>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</si>
  <si>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</si>
  <si>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</si>
  <si>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</si>
  <si>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</si>
  <si>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</si>
  <si>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</si>
  <si>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</si>
  <si>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</si>
  <si>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</si>
  <si>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</si>
  <si>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</si>
  <si>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</si>
  <si>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</si>
  <si>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</si>
  <si>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</si>
  <si>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</si>
  <si>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</si>
  <si>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</si>
  <si>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</si>
  <si>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</si>
  <si>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</si>
  <si>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</si>
  <si>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</si>
  <si>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</si>
  <si>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</si>
  <si>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</si>
  <si>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</si>
  <si>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</si>
  <si>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</si>
  <si>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</si>
  <si>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</si>
  <si>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</si>
  <si>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</si>
  <si>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</si>
  <si>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</si>
  <si>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</si>
  <si>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</si>
  <si>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</si>
  <si>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</si>
  <si>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</si>
  <si>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</si>
  <si>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</si>
  <si>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</si>
  <si>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</si>
  <si>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</si>
  <si>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</si>
  <si>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</si>
  <si>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</si>
  <si>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</si>
  <si>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</si>
  <si>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</si>
  <si>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</si>
  <si>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</si>
  <si>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</si>
  <si>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</si>
  <si>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</si>
  <si>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</si>
  <si>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</si>
  <si>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</si>
  <si>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</si>
  <si>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</si>
  <si>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</si>
  <si>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</si>
  <si>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</si>
  <si>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</si>
  <si>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</si>
  <si>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</si>
  <si>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</si>
  <si>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</si>
  <si>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</si>
  <si>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</si>
  <si>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</si>
  <si>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</si>
  <si>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</si>
  <si>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</si>
  <si>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</si>
  <si>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</si>
  <si>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</si>
  <si>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</si>
  <si>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</si>
  <si>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</si>
  <si>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</si>
  <si>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</si>
  <si>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</si>
  <si>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</si>
  <si>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</si>
  <si>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</si>
  <si>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</si>
  <si>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</si>
  <si>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</si>
  <si>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</si>
  <si>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</si>
  <si>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</si>
  <si>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</si>
  <si>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</si>
  <si>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</si>
  <si>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</si>
  <si>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</si>
  <si>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</si>
  <si>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</si>
  <si>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</si>
  <si>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</si>
  <si>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</si>
  <si>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</si>
  <si>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</si>
  <si>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</si>
  <si>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</si>
  <si>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</si>
  <si>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</si>
  <si>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</si>
  <si>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</si>
  <si>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</si>
  <si>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</si>
  <si>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</si>
  <si>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</si>
  <si>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</si>
  <si>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</si>
  <si>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</si>
  <si>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</si>
  <si>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</si>
  <si>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</si>
  <si>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</si>
  <si>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</si>
  <si>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</si>
  <si>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</si>
  <si>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</si>
  <si>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</si>
  <si>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</si>
  <si>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</si>
  <si>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</si>
  <si>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</si>
  <si>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</si>
  <si>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</si>
  <si>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</si>
  <si>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</si>
  <si>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</si>
  <si>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</si>
  <si>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</si>
  <si>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</si>
  <si>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</si>
  <si>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</si>
  <si>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</si>
  <si>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</si>
  <si>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</si>
  <si>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</si>
  <si>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</si>
  <si>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</si>
  <si>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</si>
  <si>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</si>
  <si>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</si>
  <si>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</si>
  <si>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</si>
  <si>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</si>
  <si>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</si>
  <si>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</si>
  <si>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</si>
  <si>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</si>
  <si>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</si>
  <si>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</si>
  <si>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</si>
  <si>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</si>
  <si>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</si>
  <si>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</si>
  <si>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</si>
  <si>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</si>
  <si>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</si>
  <si>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</si>
  <si>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</si>
  <si>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</si>
  <si>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</si>
  <si>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</si>
  <si>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</si>
  <si>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</si>
  <si>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</si>
  <si>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</si>
  <si>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</si>
  <si>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</si>
  <si>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</si>
  <si>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</si>
  <si>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</si>
  <si>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</si>
  <si>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</si>
  <si>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</si>
  <si>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</si>
  <si>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</si>
  <si>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</si>
  <si>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</si>
  <si>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</si>
  <si>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</si>
  <si>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</si>
  <si>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</si>
  <si>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</si>
  <si>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</si>
  <si>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</si>
  <si>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</si>
  <si>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</si>
  <si>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</si>
  <si>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</si>
  <si>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</si>
  <si>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</si>
  <si>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</si>
  <si>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</si>
  <si>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</si>
  <si>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</si>
  <si>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</si>
  <si>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</si>
  <si>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</si>
  <si>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</si>
  <si>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</si>
  <si>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</si>
  <si>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</si>
  <si>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</si>
  <si>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</si>
  <si>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</si>
  <si>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</si>
  <si>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</si>
  <si>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</si>
  <si>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</si>
  <si>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</si>
  <si>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</si>
  <si>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</si>
  <si>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</si>
  <si>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</si>
  <si>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</si>
  <si>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</si>
  <si>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</si>
  <si>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</si>
  <si>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</si>
  <si>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</si>
  <si>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</si>
  <si>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</si>
  <si>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</si>
  <si>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</si>
  <si>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</si>
  <si>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</si>
  <si>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</si>
  <si>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</si>
  <si>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</si>
  <si>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</si>
  <si>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</si>
  <si>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</si>
  <si>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</si>
  <si>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</si>
  <si>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</si>
  <si>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</si>
  <si>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</si>
  <si>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</si>
  <si>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</si>
  <si>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</si>
  <si>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</si>
  <si>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</si>
  <si>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</si>
  <si>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</si>
  <si>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</si>
  <si>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</si>
  <si>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</si>
  <si>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</si>
  <si>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</si>
  <si>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</si>
  <si>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</si>
  <si>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</si>
  <si>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</si>
  <si>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</si>
  <si>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</si>
  <si>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</si>
  <si>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</si>
  <si>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</si>
  <si>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</si>
  <si>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</si>
  <si>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</si>
  <si>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</si>
  <si>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</si>
  <si>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</si>
  <si>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</si>
  <si>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</si>
  <si>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</si>
  <si>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</si>
  <si>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</si>
  <si>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</si>
  <si>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</si>
  <si>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</si>
  <si>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</si>
  <si>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</si>
  <si>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</si>
  <si>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</si>
  <si>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</si>
  <si>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</si>
  <si>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</si>
  <si>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</si>
  <si>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</si>
  <si>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</si>
  <si>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</si>
  <si>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</si>
  <si>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</si>
  <si>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</si>
  <si>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</si>
  <si>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</si>
  <si>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</si>
  <si>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</si>
  <si>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</si>
  <si>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</si>
  <si>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</si>
  <si>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</si>
  <si>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</si>
  <si>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</si>
  <si>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</si>
  <si>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</si>
  <si>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</si>
  <si>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</si>
  <si>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</si>
  <si>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</si>
  <si>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</si>
  <si>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</si>
  <si>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</si>
  <si>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</si>
  <si>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</si>
  <si>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</si>
  <si>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</si>
  <si>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</si>
  <si>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</si>
  <si>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</si>
  <si>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</si>
  <si>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</si>
  <si>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</si>
  <si>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</si>
  <si>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</si>
  <si>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</si>
  <si>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</si>
  <si>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</si>
  <si>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</si>
  <si>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</si>
  <si>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</si>
  <si>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</si>
  <si>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</si>
  <si>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</si>
  <si>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</si>
  <si>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</si>
  <si>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</si>
  <si>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</si>
  <si>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</si>
  <si>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</si>
  <si>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</si>
  <si>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</si>
  <si>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</si>
  <si>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</si>
  <si>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</si>
  <si>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</si>
  <si>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</si>
  <si>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</si>
  <si>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</si>
  <si>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</si>
  <si>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</si>
  <si>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</si>
  <si>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</si>
  <si>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</si>
  <si>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</si>
  <si>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</si>
  <si>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</si>
  <si>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</si>
  <si>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</si>
  <si>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</si>
  <si>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</si>
  <si>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</si>
  <si>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</si>
  <si>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</si>
  <si>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</si>
  <si>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</si>
  <si>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</si>
  <si>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</si>
  <si>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</si>
  <si>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</si>
  <si>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</si>
  <si>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</si>
  <si>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</si>
  <si>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</si>
  <si>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</si>
  <si>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</si>
  <si>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</si>
  <si>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</si>
  <si>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</si>
  <si>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</si>
  <si>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</si>
  <si>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</si>
  <si>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</si>
  <si>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</si>
  <si>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</si>
  <si>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</si>
  <si>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</si>
  <si>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</si>
  <si>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</si>
  <si>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</si>
  <si>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</si>
  <si>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</si>
  <si>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</si>
  <si>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</si>
  <si>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</si>
  <si>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</si>
  <si>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</si>
  <si>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</si>
  <si>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</si>
  <si>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</si>
  <si>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</si>
  <si>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</si>
  <si>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</si>
  <si>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</si>
  <si>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</si>
  <si>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</si>
  <si>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</si>
  <si>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</si>
  <si>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</si>
  <si>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</si>
  <si>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</si>
  <si>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</si>
  <si>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</si>
  <si>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</si>
  <si>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</si>
  <si>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</si>
  <si>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</si>
  <si>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</si>
  <si>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</si>
  <si>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</si>
  <si>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</si>
  <si>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</si>
  <si>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</si>
  <si>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</si>
  <si>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</si>
  <si>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</si>
  <si>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</si>
  <si>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</si>
  <si>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</si>
  <si>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</si>
  <si>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</si>
  <si>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</si>
  <si>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</si>
  <si>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</si>
  <si>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</si>
  <si>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</si>
  <si>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</si>
  <si>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</si>
  <si>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</si>
  <si>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</si>
  <si>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</si>
  <si>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</si>
  <si>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</si>
  <si>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</si>
  <si>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</si>
  <si>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</si>
  <si>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</si>
  <si>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</si>
  <si>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</si>
  <si>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</si>
  <si>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</si>
  <si>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</si>
  <si>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</si>
  <si>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</si>
  <si>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</si>
  <si>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</si>
  <si>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</si>
  <si>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</si>
  <si>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</si>
  <si>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</si>
  <si>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</si>
  <si>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</si>
  <si>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</si>
  <si>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</si>
  <si>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</si>
  <si>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</si>
  <si>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</si>
  <si>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</si>
  <si>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</si>
  <si>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</si>
  <si>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</si>
  <si>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</si>
  <si>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</si>
  <si>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</si>
  <si>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</si>
  <si>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</si>
  <si>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</si>
  <si>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</si>
  <si>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</si>
  <si>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</si>
  <si>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</si>
  <si>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</si>
  <si>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</si>
  <si>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</si>
  <si>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</si>
  <si>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</si>
  <si>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</si>
  <si>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</si>
  <si>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</si>
  <si>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</si>
  <si>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</si>
  <si>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</si>
  <si>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</si>
  <si>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</si>
  <si>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</si>
  <si>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</si>
  <si>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</si>
  <si>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</si>
  <si>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</si>
  <si>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</si>
  <si>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</si>
  <si>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</si>
  <si>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</si>
  <si>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</si>
  <si>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</si>
  <si>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</si>
  <si>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</si>
  <si>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</si>
  <si>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</si>
  <si>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</si>
  <si>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</si>
  <si>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</si>
  <si>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</si>
  <si>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</si>
  <si>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</si>
  <si>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</si>
  <si>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</si>
  <si>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</si>
  <si>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</si>
  <si>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</si>
  <si>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</si>
  <si>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</si>
  <si>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</si>
  <si>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</si>
  <si>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</si>
  <si>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</si>
  <si>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</si>
  <si>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</si>
  <si>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</si>
  <si>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</si>
  <si>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</si>
  <si>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</si>
  <si>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</si>
  <si>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</si>
  <si>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</si>
  <si>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</si>
  <si>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</si>
  <si>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</si>
  <si>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</si>
  <si>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</si>
  <si>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</si>
  <si>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</si>
  <si>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</si>
  <si>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</si>
  <si>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</si>
  <si>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</si>
  <si>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</si>
  <si>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</si>
  <si>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</si>
  <si>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</si>
  <si>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</si>
  <si>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</si>
  <si>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</si>
  <si>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</si>
  <si>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</si>
  <si>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</si>
  <si>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</si>
  <si>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</si>
  <si>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</si>
  <si>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</si>
  <si>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</si>
  <si>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</si>
  <si>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</si>
  <si>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</si>
  <si>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</si>
  <si>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</si>
  <si>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</si>
  <si>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</si>
  <si>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</si>
  <si>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</si>
  <si>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</si>
  <si>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</si>
  <si>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</si>
  <si>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</si>
  <si>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</si>
  <si>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</si>
  <si>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</si>
  <si>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</si>
  <si>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</si>
  <si>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</si>
  <si>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</si>
  <si>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</si>
  <si>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</si>
  <si>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</si>
  <si>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</si>
  <si>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</si>
  <si>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</si>
  <si>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</si>
  <si>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</si>
  <si>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</si>
  <si>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</si>
  <si>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</si>
  <si>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</si>
  <si>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</si>
  <si>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</si>
  <si>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</si>
  <si>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</si>
  <si>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</si>
  <si>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</si>
  <si>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</si>
  <si>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</si>
  <si>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</si>
  <si>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</si>
  <si>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</si>
  <si>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</si>
  <si>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</si>
  <si>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</si>
  <si>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</si>
  <si>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</si>
  <si>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</si>
  <si>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</si>
  <si>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</si>
  <si>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</si>
  <si>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</si>
  <si>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</si>
  <si>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</si>
  <si>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</si>
  <si>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</si>
  <si>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</si>
  <si>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</si>
  <si>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</si>
  <si>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</si>
  <si>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</si>
  <si>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</si>
  <si>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</si>
  <si>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</si>
  <si>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</si>
  <si>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</si>
  <si>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</si>
  <si>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</si>
  <si>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</si>
  <si>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</si>
  <si>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</si>
  <si>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</si>
  <si>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</si>
  <si>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</si>
  <si>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</si>
  <si>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</si>
  <si>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</si>
  <si>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</si>
  <si>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</si>
  <si>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</si>
  <si>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</si>
  <si>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</si>
  <si>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</si>
  <si>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</si>
  <si>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</si>
  <si>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</si>
  <si>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</si>
  <si>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</si>
  <si>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</si>
  <si>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</si>
  <si>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</si>
  <si>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</si>
  <si>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</si>
  <si>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</si>
  <si>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</si>
  <si>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</si>
  <si>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</si>
  <si>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</si>
  <si>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</si>
  <si>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</si>
  <si>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</si>
  <si>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</si>
  <si>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</si>
  <si>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</si>
  <si>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</si>
  <si>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</si>
  <si>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</si>
  <si>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</si>
  <si>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</si>
  <si>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</si>
  <si>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</si>
  <si>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</si>
  <si>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</si>
  <si>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</si>
  <si>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</si>
  <si>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</si>
  <si>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</si>
  <si>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</si>
  <si>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</si>
  <si>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</si>
  <si>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</si>
  <si>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</si>
  <si>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</si>
  <si>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</si>
  <si>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</si>
  <si>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</si>
  <si>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</si>
  <si>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</si>
  <si>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</si>
  <si>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</si>
  <si>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</si>
  <si>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</si>
  <si>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</si>
  <si>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</si>
  <si>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</si>
  <si>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</si>
  <si>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</si>
  <si>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</si>
  <si>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</si>
  <si>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</si>
  <si>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</si>
  <si>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</si>
  <si>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</si>
  <si>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</si>
  <si>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</si>
  <si>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</si>
  <si>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</si>
  <si>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</si>
  <si>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</si>
  <si>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</si>
  <si>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</si>
  <si>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</si>
  <si>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</si>
  <si>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</si>
  <si>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</si>
  <si>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</si>
  <si>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</si>
  <si>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</si>
  <si>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</si>
  <si>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</si>
  <si>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</si>
  <si>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</si>
  <si>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</si>
  <si>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</si>
  <si>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</si>
  <si>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</si>
  <si>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</si>
  <si>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</si>
  <si>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</si>
  <si>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</si>
  <si>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</si>
  <si>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</si>
  <si>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</si>
  <si>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</si>
  <si>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</si>
  <si>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</si>
  <si>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</si>
  <si>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</si>
  <si>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</si>
  <si>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</si>
  <si>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</si>
  <si>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</si>
  <si>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</si>
  <si>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</si>
  <si>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</si>
  <si>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</si>
  <si>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</si>
  <si>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</si>
  <si>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</si>
  <si>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</si>
  <si>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</si>
  <si>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</si>
  <si>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</si>
  <si>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</si>
  <si>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</si>
  <si>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</si>
  <si>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</si>
  <si>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</si>
  <si>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</si>
  <si>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</si>
  <si>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</si>
  <si>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</si>
  <si>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</si>
  <si>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</si>
  <si>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</si>
  <si>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</si>
  <si>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</si>
  <si>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</si>
  <si>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</si>
  <si>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</si>
  <si>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</si>
  <si>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</si>
  <si>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</si>
  <si>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</si>
  <si>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</si>
  <si>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</si>
  <si>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</si>
  <si>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</si>
  <si>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</si>
  <si>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</si>
  <si>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</si>
  <si>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</si>
  <si>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</si>
  <si>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</si>
  <si>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</si>
  <si>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</si>
  <si>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</si>
  <si>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</si>
  <si>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</si>
  <si>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</si>
  <si>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</si>
  <si>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</si>
  <si>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</si>
  <si>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</si>
  <si>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</si>
  <si>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</si>
  <si>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</si>
  <si>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</si>
  <si>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</si>
  <si>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</si>
  <si>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</si>
  <si>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</si>
  <si>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</si>
  <si>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</si>
  <si>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</si>
  <si>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</si>
  <si>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</si>
  <si>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</si>
  <si>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</si>
  <si>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</si>
  <si>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</si>
  <si>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</si>
  <si>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</si>
  <si>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</si>
  <si>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</si>
  <si>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</si>
  <si>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</si>
  <si>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</si>
  <si>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</si>
  <si>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</si>
  <si>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</si>
  <si>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</si>
  <si>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</si>
  <si>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</si>
  <si>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</si>
  <si>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</si>
  <si>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</si>
  <si>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</si>
  <si>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</si>
  <si>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</si>
  <si>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</si>
  <si>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</si>
  <si>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</si>
  <si>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</si>
  <si>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</si>
  <si>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</si>
  <si>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</si>
  <si>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</si>
  <si>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</si>
  <si>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</si>
  <si>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</si>
  <si>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</si>
  <si>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</si>
  <si>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</si>
  <si>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</si>
  <si>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</si>
  <si>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</si>
  <si>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</si>
  <si>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</si>
  <si>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</si>
  <si>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</si>
  <si>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</si>
  <si>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</si>
  <si>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</si>
  <si>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</si>
  <si>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</si>
  <si>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</si>
  <si>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</si>
  <si>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</si>
  <si>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</si>
  <si>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</si>
  <si>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</si>
  <si>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</si>
  <si>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</si>
  <si>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</si>
  <si>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</si>
  <si>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</si>
  <si>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</si>
  <si>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</si>
  <si>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</si>
  <si>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</si>
  <si>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</si>
  <si>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</si>
  <si>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</si>
  <si>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</si>
  <si>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</si>
  <si>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</si>
  <si>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</si>
  <si>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</si>
  <si>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</si>
  <si>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</si>
  <si>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</si>
  <si>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</si>
  <si>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</si>
  <si>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</si>
  <si>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</si>
  <si>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</si>
  <si>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</si>
  <si>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</si>
  <si>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</si>
  <si>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</si>
  <si>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</si>
  <si>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</si>
  <si>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</si>
  <si>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</si>
  <si>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</si>
  <si>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</si>
  <si>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</si>
  <si>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</si>
  <si>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</si>
  <si>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</si>
  <si>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</si>
  <si>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</si>
  <si>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</si>
  <si>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</si>
  <si>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</si>
  <si>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</si>
  <si>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</si>
  <si>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</si>
  <si>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</si>
  <si>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</si>
  <si>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</si>
  <si>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</si>
  <si>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</si>
  <si>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</si>
  <si>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</si>
  <si>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</si>
  <si>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</si>
  <si>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</si>
  <si>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</si>
  <si>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</si>
  <si>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</si>
  <si>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</si>
  <si>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</si>
  <si>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</si>
  <si>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</si>
  <si>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</si>
  <si>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</si>
  <si>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</si>
  <si>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</si>
  <si>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</si>
  <si>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</si>
  <si>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</si>
  <si>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</si>
  <si>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</si>
  <si>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</si>
  <si>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</si>
  <si>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</si>
  <si>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</si>
  <si>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</si>
  <si>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</si>
  <si>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</si>
  <si>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</si>
  <si>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</si>
  <si>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</si>
  <si>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</si>
  <si>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</si>
  <si>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</si>
  <si>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</si>
  <si>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</si>
  <si>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</si>
  <si>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</si>
  <si>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</si>
  <si>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</si>
  <si>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</si>
  <si>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</si>
  <si>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</si>
  <si>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</si>
  <si>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</si>
  <si>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</si>
  <si>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</si>
  <si>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</si>
  <si>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</si>
  <si>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</si>
  <si>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</si>
  <si>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</si>
  <si>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</si>
  <si>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</si>
  <si>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</si>
  <si>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</si>
  <si>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</si>
  <si>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</si>
  <si>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</si>
  <si>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</si>
  <si>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</si>
  <si>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</si>
  <si>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</si>
  <si>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</si>
  <si>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</si>
  <si>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</si>
  <si>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</si>
  <si>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</si>
  <si>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</si>
  <si>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</si>
  <si>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</si>
  <si>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</si>
  <si>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</si>
  <si>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</si>
  <si>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</si>
  <si>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</si>
  <si>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</si>
  <si>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</si>
  <si>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</si>
  <si>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</si>
  <si>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</si>
  <si>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</si>
  <si>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</si>
  <si>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</si>
  <si>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</si>
  <si>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</si>
  <si>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</si>
  <si>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</si>
  <si>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</si>
  <si>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</si>
  <si>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</si>
  <si>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</si>
  <si>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</si>
  <si>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</si>
  <si>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</si>
  <si>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</si>
  <si>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</si>
  <si>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</si>
  <si>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</si>
  <si>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</si>
  <si>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</si>
  <si>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</si>
  <si>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</si>
  <si>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</si>
  <si>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</si>
  <si>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</si>
  <si>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</si>
  <si>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</si>
  <si>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</si>
  <si>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</si>
  <si>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</si>
  <si>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</si>
  <si>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</si>
  <si>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</si>
  <si>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</si>
  <si>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</si>
  <si>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</si>
  <si>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</si>
  <si>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</si>
  <si>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</si>
  <si>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</si>
  <si>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</si>
  <si>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</si>
  <si>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</si>
  <si>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</si>
  <si>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</si>
  <si>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</si>
  <si>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</si>
  <si>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</si>
  <si>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</si>
  <si>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</si>
  <si>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</si>
  <si>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</si>
  <si>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</si>
  <si>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</si>
  <si>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</si>
  <si>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</si>
  <si>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</si>
  <si>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</si>
  <si>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</si>
  <si>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</si>
  <si>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</si>
  <si>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</si>
  <si>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</si>
  <si>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</si>
  <si>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</si>
  <si>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</si>
  <si>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</si>
  <si>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</si>
  <si>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</si>
  <si>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</si>
  <si>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</si>
  <si>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</si>
  <si>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</si>
  <si>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</si>
  <si>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</si>
  <si>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</si>
  <si>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</si>
  <si>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</si>
  <si>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</si>
  <si>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</si>
  <si>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</si>
  <si>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</si>
  <si>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</si>
  <si>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</si>
  <si>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</si>
  <si>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</si>
  <si>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</si>
  <si>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</si>
  <si>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</si>
  <si>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</si>
  <si>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</si>
  <si>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</si>
  <si>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</si>
  <si>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</si>
  <si>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</si>
  <si>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</si>
  <si>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</si>
  <si>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</si>
  <si>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</si>
  <si>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</si>
  <si>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</si>
  <si>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</si>
  <si>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</si>
  <si>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</si>
  <si>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</si>
  <si>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</si>
  <si>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</si>
  <si>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</si>
  <si>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</si>
  <si>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</si>
  <si>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</si>
  <si>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</si>
  <si>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</si>
  <si>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</si>
  <si>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</si>
  <si>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</si>
  <si>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</si>
  <si>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</si>
  <si>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</si>
  <si>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</si>
  <si>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</si>
  <si>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</si>
  <si>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</si>
  <si>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</si>
  <si>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</si>
  <si>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</si>
  <si>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</si>
  <si>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</si>
  <si>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</si>
  <si>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</si>
  <si>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</si>
  <si>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</si>
  <si>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</si>
  <si>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</si>
  <si>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</si>
  <si>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</si>
  <si>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</si>
  <si>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</si>
  <si>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</si>
  <si>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</si>
  <si>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</si>
  <si>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</si>
  <si>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</si>
  <si>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</si>
  <si>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</si>
  <si>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</si>
  <si>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</si>
  <si>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</si>
  <si>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</si>
  <si>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</si>
  <si>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</si>
  <si>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</si>
  <si>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</si>
  <si>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</si>
  <si>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</si>
  <si>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</si>
  <si>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</si>
  <si>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</si>
  <si>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</si>
  <si>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</si>
  <si>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</si>
  <si>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</si>
  <si>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</si>
  <si>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</si>
  <si>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</si>
  <si>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</si>
  <si>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</si>
  <si>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</si>
  <si>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</si>
  <si>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</si>
  <si>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</si>
  <si>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</si>
  <si>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</si>
  <si>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</si>
  <si>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</si>
  <si>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</si>
  <si>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</si>
  <si>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</si>
  <si>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</si>
  <si>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</si>
  <si>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</si>
  <si>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</si>
  <si>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</si>
  <si>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</si>
  <si>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</si>
  <si>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</si>
  <si>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</si>
  <si>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</si>
  <si>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</si>
  <si>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</si>
  <si>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</si>
  <si>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</si>
  <si>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</si>
  <si>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</si>
  <si>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</si>
  <si>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</si>
  <si>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</si>
  <si>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</si>
  <si>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</si>
  <si>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</si>
  <si>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</si>
  <si>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</si>
  <si>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</si>
  <si>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</si>
  <si>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</si>
  <si>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</si>
  <si>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</si>
  <si>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</si>
  <si>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</si>
  <si>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</si>
  <si>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</si>
  <si>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</si>
  <si>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</si>
  <si>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</si>
  <si>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</si>
  <si>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</si>
  <si>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</si>
  <si>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</si>
  <si>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</si>
  <si>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</si>
  <si>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</si>
  <si>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</si>
  <si>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</si>
  <si>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</si>
  <si>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</si>
  <si>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</si>
  <si>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</si>
  <si>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</si>
  <si>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</si>
  <si>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</si>
  <si>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</si>
  <si>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</si>
  <si>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</si>
  <si>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</si>
  <si>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</si>
  <si>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</si>
  <si>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</si>
  <si>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</si>
  <si>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</si>
  <si>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</si>
  <si>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</si>
  <si>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</si>
  <si>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</si>
  <si>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</si>
  <si>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</si>
  <si>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</si>
  <si>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</si>
  <si>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</si>
  <si>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</si>
  <si>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</si>
  <si>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</si>
  <si>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</si>
  <si>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</si>
  <si>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</si>
  <si>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</si>
  <si>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</si>
  <si>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</si>
  <si>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</si>
  <si>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</si>
  <si>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</si>
  <si>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</si>
  <si>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</si>
  <si>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</si>
  <si>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</si>
  <si>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</si>
  <si>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</si>
  <si>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</si>
  <si>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</si>
  <si>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</si>
  <si>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</si>
  <si>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</si>
  <si>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</si>
  <si>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</si>
  <si>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</si>
  <si>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</si>
  <si>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</si>
  <si>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</si>
  <si>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</si>
  <si>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</si>
  <si>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</si>
  <si>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</si>
  <si>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</si>
  <si>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</si>
  <si>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</si>
  <si>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</si>
  <si>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</si>
  <si>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</si>
  <si>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</si>
  <si>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</si>
  <si>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</si>
  <si>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</si>
  <si>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</si>
  <si>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</si>
  <si>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</si>
  <si>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</si>
  <si>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</si>
  <si>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</si>
  <si>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</si>
  <si>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</si>
  <si>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</si>
  <si>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</si>
  <si>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</si>
  <si>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</si>
  <si>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</si>
  <si>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</si>
  <si>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</si>
  <si>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</si>
  <si>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</si>
  <si>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</si>
  <si>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</si>
  <si>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</si>
  <si>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</si>
  <si>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</si>
  <si>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</si>
  <si>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</si>
  <si>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</si>
  <si>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</si>
  <si>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</si>
  <si>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</si>
  <si>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</si>
  <si>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</si>
  <si>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</si>
  <si>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</si>
  <si>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</si>
  <si>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</si>
  <si>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</si>
  <si>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</si>
  <si>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</si>
  <si>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</si>
  <si>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</si>
  <si>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</si>
  <si>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</si>
  <si>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</si>
  <si>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</si>
  <si>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</si>
  <si>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</si>
  <si>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</si>
  <si>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</si>
  <si>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</si>
  <si>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</si>
  <si>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</si>
  <si>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</si>
  <si>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</si>
  <si>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</si>
  <si>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</si>
  <si>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</si>
  <si>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</si>
  <si>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</si>
  <si>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</si>
  <si>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</si>
  <si>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</si>
  <si>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</si>
  <si>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</si>
  <si>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</si>
  <si>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</si>
  <si>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</si>
  <si>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</si>
  <si>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</si>
  <si>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</si>
  <si>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</si>
  <si>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</si>
  <si>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</si>
  <si>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</si>
  <si>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</si>
  <si>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</si>
  <si>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</si>
  <si>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</si>
  <si>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</si>
  <si>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</si>
  <si>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</si>
  <si>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</si>
  <si>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</si>
  <si>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</si>
  <si>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</si>
  <si>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</si>
  <si>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</si>
  <si>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</si>
  <si>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</si>
  <si>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</si>
  <si>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</si>
  <si>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</si>
  <si>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</si>
  <si>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</si>
  <si>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</si>
  <si>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</si>
  <si>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</si>
  <si>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</si>
  <si>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</si>
  <si>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</si>
  <si>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</si>
  <si>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</si>
  <si>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</si>
  <si>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</si>
  <si>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</si>
  <si>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</si>
  <si>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</si>
  <si>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</si>
  <si>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</si>
  <si>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</si>
  <si>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</si>
  <si>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</si>
  <si>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</si>
  <si>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</si>
  <si>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</si>
  <si>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</si>
  <si>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</si>
  <si>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</si>
  <si>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</si>
  <si>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</si>
  <si>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</si>
  <si>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</si>
  <si>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</si>
  <si>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</si>
  <si>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</si>
  <si>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</si>
  <si>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</si>
  <si>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</si>
  <si>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</si>
  <si>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</si>
  <si>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</si>
  <si>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</si>
  <si>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</si>
  <si>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</si>
  <si>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</si>
  <si>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</si>
  <si>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</si>
  <si>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</si>
  <si>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</si>
  <si>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</si>
  <si>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</si>
  <si>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</si>
  <si>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</si>
  <si>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</si>
  <si>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</si>
  <si>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</si>
  <si>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</si>
  <si>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</si>
  <si>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</si>
  <si>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</si>
  <si>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</si>
  <si>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</si>
  <si>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</si>
  <si>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</si>
  <si>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</si>
  <si>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</si>
  <si>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</si>
  <si>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</si>
  <si>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</si>
  <si>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</si>
  <si>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</si>
  <si>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</si>
  <si>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</si>
  <si>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</si>
  <si>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</si>
  <si>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</si>
  <si>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</si>
  <si>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</si>
  <si>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</si>
  <si>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</si>
  <si>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</si>
  <si>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</si>
  <si>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</si>
  <si>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</si>
  <si>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</si>
  <si>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</si>
  <si>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</si>
  <si>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</si>
  <si>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</si>
  <si>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</si>
  <si>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</si>
  <si>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</si>
  <si>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</si>
  <si>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</si>
  <si>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</si>
  <si>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</si>
  <si>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</si>
  <si>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</si>
  <si>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</si>
  <si>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</si>
  <si>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</si>
  <si>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</si>
  <si>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</si>
  <si>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</si>
  <si>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</si>
  <si>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</si>
  <si>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</si>
  <si>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</si>
  <si>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</si>
  <si>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</si>
  <si>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</si>
  <si>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</si>
  <si>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</si>
  <si>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</si>
  <si>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</si>
  <si>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</si>
  <si>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</si>
  <si>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</si>
  <si>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</si>
  <si>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</si>
  <si>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</si>
  <si>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</si>
  <si>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</si>
  <si>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</si>
  <si>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</si>
  <si>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</si>
  <si>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</si>
  <si>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</si>
  <si>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</si>
  <si>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</si>
  <si>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</si>
  <si>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</si>
  <si>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</si>
  <si>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</si>
  <si>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</si>
  <si>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</si>
  <si>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</si>
  <si>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</si>
  <si>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</si>
  <si>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</si>
  <si>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</si>
  <si>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</si>
  <si>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</si>
  <si>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</si>
  <si>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</si>
  <si>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</si>
  <si>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</si>
  <si>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</si>
  <si>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</si>
  <si>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</si>
  <si>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</si>
  <si>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</si>
  <si>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</si>
  <si>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</si>
  <si>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</si>
  <si>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</si>
  <si>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</si>
  <si>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</si>
  <si>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</si>
  <si>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</si>
  <si>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</si>
  <si>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</si>
  <si>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</si>
  <si>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</si>
  <si>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</si>
  <si>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</si>
  <si>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</si>
  <si>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</si>
  <si>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</si>
  <si>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</si>
  <si>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</si>
  <si>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</si>
  <si>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</si>
  <si>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</si>
  <si>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</si>
  <si>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</si>
  <si>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</si>
  <si>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</si>
  <si>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</si>
  <si>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</si>
  <si>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</si>
  <si>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</si>
  <si>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</si>
  <si>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</si>
  <si>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</si>
  <si>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</si>
  <si>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</si>
  <si>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</si>
  <si>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</si>
  <si>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</si>
  <si>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</si>
  <si>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</si>
  <si>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</si>
  <si>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</si>
  <si>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</si>
  <si>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</si>
  <si>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</si>
  <si>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</si>
  <si>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</si>
  <si>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</si>
  <si>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</si>
  <si>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</si>
  <si>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</si>
  <si>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</si>
  <si>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</si>
  <si>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</si>
  <si>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</si>
  <si>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</si>
  <si>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</si>
  <si>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</si>
  <si>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</si>
  <si>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</si>
  <si>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</si>
  <si>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</si>
  <si>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</si>
  <si>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</si>
  <si>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</si>
  <si>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</si>
  <si>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</si>
  <si>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</si>
  <si>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</si>
  <si>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</si>
  <si>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</si>
  <si>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</si>
  <si>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</si>
  <si>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</si>
  <si>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</si>
  <si>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</si>
  <si>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</si>
  <si>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</si>
  <si>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</si>
  <si>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</si>
  <si>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</si>
  <si>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</si>
  <si>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</si>
  <si>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</si>
  <si>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</si>
  <si>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</si>
  <si>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</si>
  <si>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</si>
  <si>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</si>
  <si>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</si>
  <si>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</si>
  <si>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</si>
  <si>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</si>
  <si>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</si>
  <si>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</si>
  <si>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</si>
  <si>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</si>
  <si>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</si>
  <si>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</si>
  <si>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</si>
  <si>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</si>
  <si>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</si>
  <si>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</si>
  <si>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</si>
  <si>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</si>
  <si>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</si>
  <si>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</si>
  <si>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</si>
  <si>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</si>
  <si>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</si>
  <si>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</si>
  <si>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</si>
  <si>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</si>
  <si>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</si>
  <si>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</si>
  <si>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</si>
  <si>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</si>
  <si>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</si>
  <si>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</si>
  <si>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</si>
  <si>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</si>
  <si>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</si>
  <si>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</si>
  <si>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</si>
  <si>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</si>
  <si>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</si>
  <si>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</si>
  <si>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</si>
  <si>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</si>
  <si>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</si>
  <si>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</si>
  <si>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</si>
  <si>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</si>
  <si>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</si>
  <si>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</si>
  <si>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</si>
  <si>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</si>
  <si>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</si>
  <si>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</si>
  <si>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</si>
  <si>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</si>
  <si>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</si>
  <si>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</si>
  <si>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</si>
  <si>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</si>
  <si>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</si>
  <si>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</si>
  <si>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</si>
  <si>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</si>
  <si>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</si>
  <si>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</si>
  <si>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</si>
  <si>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</si>
  <si>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</si>
  <si>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</si>
  <si>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</si>
  <si>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</si>
  <si>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</si>
  <si>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</si>
  <si>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</si>
  <si>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</si>
  <si>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</si>
  <si>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</si>
  <si>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</si>
  <si>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</si>
  <si>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</si>
  <si>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</si>
  <si>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</si>
  <si>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</si>
  <si>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</si>
  <si>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</si>
  <si>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</si>
  <si>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</si>
  <si>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</si>
  <si>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</si>
  <si>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</si>
  <si>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</si>
  <si>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</si>
  <si>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</si>
  <si>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</si>
  <si>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</si>
  <si>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</si>
  <si>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</si>
  <si>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</si>
  <si>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</si>
  <si>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</si>
  <si>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</si>
  <si>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</si>
  <si>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</si>
  <si>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</si>
  <si>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</si>
  <si>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</si>
  <si>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</si>
  <si>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</si>
  <si>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</si>
  <si>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</si>
  <si>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</si>
  <si>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</si>
  <si>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</si>
  <si>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</si>
  <si>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</si>
  <si>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</si>
  <si>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</si>
  <si>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</si>
  <si>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</si>
  <si>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</si>
  <si>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</si>
  <si>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</si>
  <si>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</si>
  <si>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</si>
  <si>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</si>
  <si>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</si>
  <si>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</si>
  <si>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</si>
  <si>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</si>
  <si>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</si>
  <si>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</si>
  <si>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</si>
  <si>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</si>
  <si>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</si>
  <si>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</si>
  <si>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</si>
  <si>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</si>
  <si>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</si>
  <si>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</si>
  <si>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</si>
  <si>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</si>
  <si>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</si>
  <si>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</si>
  <si>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</si>
  <si>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</si>
  <si>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</si>
  <si>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</si>
  <si>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</si>
  <si>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</si>
  <si>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</si>
  <si>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</si>
  <si>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</si>
  <si>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</si>
  <si>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</si>
  <si>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</si>
  <si>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</si>
  <si>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</si>
  <si>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</si>
  <si>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</si>
  <si>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</si>
  <si>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</si>
  <si>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</si>
  <si>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</si>
  <si>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</si>
  <si>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</si>
  <si>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</si>
  <si>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</si>
  <si>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</si>
  <si>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</si>
  <si>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</si>
  <si>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</si>
  <si>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</si>
  <si>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</si>
  <si>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</si>
  <si>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</si>
  <si>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</si>
  <si>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</si>
  <si>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</si>
  <si>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</si>
  <si>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</si>
  <si>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</si>
  <si>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</si>
  <si>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</si>
  <si>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</si>
  <si>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</si>
  <si>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</si>
  <si>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</si>
  <si>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</si>
  <si>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</si>
  <si>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</si>
  <si>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</si>
  <si>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</si>
  <si>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</si>
  <si>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</si>
  <si>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</si>
  <si>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</si>
  <si>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</si>
  <si>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</si>
  <si>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</si>
  <si>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</si>
  <si>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</si>
  <si>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</si>
  <si>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</si>
  <si>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</si>
  <si>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</si>
  <si>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</si>
  <si>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</si>
  <si>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</si>
  <si>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</si>
  <si>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</si>
  <si>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</si>
  <si>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</si>
  <si>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</si>
  <si>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</si>
  <si>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</si>
  <si>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</si>
  <si>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</si>
  <si>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</si>
  <si>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</si>
  <si>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</si>
  <si>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</si>
  <si>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</si>
  <si>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</si>
  <si>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</si>
  <si>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</si>
  <si>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</si>
  <si>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</si>
  <si>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</si>
  <si>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</si>
  <si>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</si>
  <si>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</si>
  <si>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</si>
  <si>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</si>
  <si>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</si>
  <si>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</si>
  <si>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</si>
  <si>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</si>
  <si>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</si>
  <si>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</si>
  <si>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</si>
  <si>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</si>
  <si>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</si>
  <si>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</si>
  <si>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</si>
  <si>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</si>
  <si>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</si>
  <si>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</si>
  <si>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</si>
  <si>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</si>
  <si>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</si>
  <si>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</si>
  <si>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</si>
  <si>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</si>
  <si>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</si>
  <si>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</si>
  <si>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</si>
  <si>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</si>
  <si>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</si>
  <si>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</si>
  <si>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</si>
  <si>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</si>
  <si>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</si>
  <si>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</si>
  <si>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</si>
  <si>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</si>
  <si>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</si>
  <si>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</si>
  <si>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</si>
  <si>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</si>
  <si>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</si>
  <si>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</si>
  <si>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</si>
  <si>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</si>
  <si>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</si>
  <si>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</si>
  <si>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</si>
  <si>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</si>
  <si>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</si>
  <si>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</si>
  <si>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</si>
  <si>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</si>
  <si>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</si>
  <si>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</si>
  <si>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</si>
  <si>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</si>
  <si>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</si>
  <si>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</si>
  <si>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</si>
  <si>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</si>
  <si>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</si>
  <si>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</si>
  <si>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</si>
  <si>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</si>
  <si>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</si>
  <si>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</si>
  <si>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</si>
  <si>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</si>
  <si>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</si>
  <si>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</si>
  <si>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</si>
  <si>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</si>
  <si>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</si>
  <si>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</si>
  <si>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</si>
  <si>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</si>
  <si>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</si>
  <si>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</si>
  <si>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</si>
  <si>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</si>
  <si>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</si>
  <si>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</si>
  <si>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</si>
  <si>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</si>
  <si>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</si>
  <si>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</si>
  <si>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</si>
  <si>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</si>
  <si>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</si>
  <si>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</si>
  <si>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</si>
  <si>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</si>
  <si>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</si>
  <si>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</si>
  <si>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</si>
  <si>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</si>
  <si>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</si>
  <si>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</si>
  <si>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</si>
  <si>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</si>
  <si>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</si>
  <si>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</si>
  <si>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</si>
  <si>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</si>
  <si>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</si>
  <si>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</si>
  <si>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</si>
  <si>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</si>
  <si>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</si>
  <si>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</si>
  <si>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</si>
  <si>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</si>
  <si>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</si>
  <si>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</si>
  <si>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</si>
  <si>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</si>
  <si>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</si>
  <si>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</si>
  <si>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</si>
  <si>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</si>
  <si>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</si>
  <si>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</si>
  <si>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</si>
  <si>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</si>
  <si>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</si>
  <si>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</si>
  <si>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</si>
  <si>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</si>
  <si>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</si>
  <si>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</si>
  <si>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</si>
  <si>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</si>
  <si>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</si>
  <si>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</si>
  <si>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</si>
  <si>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</si>
  <si>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</si>
  <si>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</si>
  <si>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</si>
  <si>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</si>
  <si>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</si>
  <si>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</si>
  <si>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</si>
  <si>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</si>
  <si>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</si>
  <si>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</si>
  <si>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</si>
  <si>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</si>
  <si>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</si>
  <si>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</si>
  <si>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</si>
  <si>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</si>
  <si>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</si>
  <si>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</si>
  <si>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</si>
  <si>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</si>
  <si>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</si>
  <si>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</si>
  <si>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</si>
  <si>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</si>
  <si>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</si>
  <si>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</si>
  <si>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</si>
  <si>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</si>
  <si>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</si>
  <si>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</si>
  <si>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</si>
  <si>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</si>
  <si>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</si>
  <si>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</si>
  <si>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</si>
  <si>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</si>
  <si>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</si>
  <si>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</si>
  <si>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</si>
  <si>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</si>
  <si>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</si>
  <si>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</si>
  <si>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</si>
  <si>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</si>
  <si>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</si>
  <si>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</si>
  <si>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</si>
  <si>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</si>
  <si>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</si>
  <si>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</si>
  <si>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</si>
  <si>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</si>
  <si>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</si>
  <si>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</si>
  <si>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</si>
  <si>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</si>
  <si>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</si>
  <si>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</si>
  <si>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</si>
  <si>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</si>
  <si>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</si>
  <si>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</si>
  <si>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</si>
  <si>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</si>
  <si>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</si>
  <si>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</si>
  <si>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</si>
  <si>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</si>
  <si>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</si>
  <si>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</si>
  <si>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</si>
  <si>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</si>
  <si>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</si>
  <si>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</si>
  <si>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</si>
  <si>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</si>
  <si>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</si>
  <si>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</si>
  <si>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</si>
  <si>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</si>
  <si>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</si>
  <si>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</si>
  <si>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</si>
  <si>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</si>
  <si>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</si>
  <si>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</si>
  <si>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</si>
  <si>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</si>
  <si>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</si>
  <si>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</si>
  <si>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</si>
  <si>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</si>
  <si>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</si>
  <si>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</si>
  <si>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</si>
  <si>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</si>
  <si>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</si>
  <si>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</si>
  <si>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</si>
  <si>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</si>
  <si>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</si>
  <si>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</si>
  <si>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</si>
  <si>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</si>
  <si>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</si>
  <si>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</si>
  <si>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</si>
  <si>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</si>
  <si>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</si>
  <si>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</si>
  <si>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</si>
  <si>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</si>
  <si>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</si>
  <si>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</si>
  <si>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</si>
  <si>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</si>
  <si>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</si>
  <si>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</si>
  <si>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</si>
  <si>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</si>
  <si>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</si>
  <si>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</si>
  <si>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</si>
  <si>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</si>
  <si>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</si>
  <si>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</si>
  <si>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</si>
  <si>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</si>
  <si>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</si>
  <si>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</si>
  <si>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</si>
  <si>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</si>
  <si>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</si>
  <si>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</si>
  <si>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</si>
  <si>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</si>
  <si>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</si>
  <si>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</si>
  <si>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</si>
  <si>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</si>
  <si>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</si>
  <si>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</si>
  <si>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</si>
  <si>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</si>
  <si>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</si>
  <si>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</si>
  <si>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</si>
  <si>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</si>
  <si>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</si>
  <si>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</si>
  <si>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</si>
  <si>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</si>
  <si>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</si>
  <si>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</si>
  <si>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</si>
  <si>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</si>
  <si>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</si>
  <si>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</si>
  <si>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</si>
  <si>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</si>
  <si>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</si>
  <si>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</si>
  <si>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</si>
  <si>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</si>
  <si>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</si>
  <si>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</si>
  <si>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</si>
  <si>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</si>
  <si>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</si>
  <si>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</si>
  <si>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</si>
  <si>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</si>
  <si>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</si>
  <si>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</si>
  <si>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</si>
  <si>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</si>
  <si>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</si>
  <si>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</si>
  <si>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</si>
  <si>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</si>
  <si>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</si>
  <si>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</si>
  <si>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</si>
  <si>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</si>
  <si>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</si>
  <si>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</si>
  <si>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</si>
  <si>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</si>
  <si>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</si>
  <si>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</si>
  <si>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</si>
  <si>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</si>
  <si>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</si>
  <si>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</si>
  <si>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</si>
  <si>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</si>
  <si>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</si>
  <si>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</si>
  <si>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</si>
  <si>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</si>
  <si>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</si>
  <si>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</si>
  <si>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</si>
  <si>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</si>
  <si>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</si>
  <si>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</si>
  <si>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</si>
  <si>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</si>
  <si>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</si>
  <si>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</si>
  <si>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</si>
  <si>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</si>
  <si>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</si>
  <si>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</si>
  <si>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</si>
  <si>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</si>
  <si>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</si>
  <si>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</si>
  <si>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</si>
  <si>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</si>
  <si>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</si>
  <si>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</si>
  <si>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</si>
  <si>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</si>
  <si>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</si>
  <si>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</si>
  <si>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</si>
  <si>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</si>
  <si>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</si>
  <si>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</si>
  <si>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</si>
  <si>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</si>
  <si>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</si>
  <si>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</si>
  <si>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</si>
  <si>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</si>
  <si>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</si>
  <si>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</si>
  <si>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</si>
  <si>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</si>
  <si>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</si>
  <si>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</si>
  <si>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</si>
  <si>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</si>
  <si>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</si>
  <si>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</si>
  <si>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</si>
  <si>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</si>
  <si>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</si>
  <si>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</si>
  <si>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</si>
  <si>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</si>
  <si>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</si>
  <si>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</si>
  <si>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</si>
  <si>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</si>
  <si>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</si>
  <si>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</si>
  <si>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</si>
  <si>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</si>
  <si>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</si>
  <si>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</si>
  <si>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</si>
  <si>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</si>
  <si>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</si>
  <si>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</si>
  <si>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</si>
  <si>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</si>
  <si>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</si>
  <si>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</si>
  <si>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</si>
  <si>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</si>
  <si>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</si>
  <si>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</si>
  <si>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</si>
  <si>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</si>
  <si>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</si>
  <si>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</si>
  <si>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</si>
  <si>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</si>
  <si>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</si>
  <si>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</si>
  <si>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</si>
  <si>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</si>
  <si>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</si>
  <si>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</si>
  <si>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</si>
  <si>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</si>
  <si>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</si>
  <si>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</si>
  <si>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</si>
  <si>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</si>
  <si>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</si>
  <si>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</si>
  <si>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</si>
  <si>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</si>
  <si>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</si>
  <si>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</si>
  <si>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</si>
  <si>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</si>
  <si>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</si>
  <si>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</si>
  <si>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</si>
  <si>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</si>
  <si>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</si>
  <si>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</si>
  <si>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</si>
  <si>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</si>
  <si>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</si>
  <si>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</si>
  <si>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</si>
  <si>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</si>
  <si>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</si>
  <si>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</si>
  <si>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</si>
  <si>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</si>
  <si>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</si>
  <si>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</si>
  <si>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</si>
  <si>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</si>
  <si>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</si>
  <si>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</si>
  <si>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</si>
  <si>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</si>
  <si>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</si>
  <si>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</si>
  <si>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</si>
  <si>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</si>
  <si>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</si>
  <si>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</si>
  <si>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</si>
  <si>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</si>
  <si>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</si>
  <si>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</si>
  <si>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</si>
  <si>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</si>
  <si>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</si>
  <si>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</si>
  <si>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</si>
  <si>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</si>
  <si>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</si>
  <si>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</si>
  <si>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</si>
  <si>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</si>
  <si>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</si>
  <si>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</si>
  <si>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</si>
  <si>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</si>
  <si>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</si>
  <si>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</si>
  <si>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</si>
  <si>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</si>
  <si>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</si>
  <si>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</si>
  <si>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</si>
  <si>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</si>
  <si>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</si>
  <si>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</si>
  <si>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</si>
  <si>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</si>
  <si>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</si>
  <si>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</si>
  <si>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</si>
  <si>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</si>
  <si>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</si>
  <si>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</si>
  <si>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</si>
  <si>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</si>
  <si>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</si>
  <si>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</si>
  <si>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</si>
  <si>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</si>
  <si>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</si>
  <si>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</si>
  <si>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</si>
  <si>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</si>
  <si>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</si>
  <si>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</si>
  <si>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</si>
  <si>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</si>
  <si>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</si>
  <si>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</si>
  <si>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</si>
  <si>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</si>
  <si>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</si>
  <si>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</si>
  <si>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</si>
  <si>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</si>
  <si>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</si>
  <si>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</si>
  <si>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</si>
  <si>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</si>
  <si>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</si>
  <si>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</si>
  <si>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</si>
  <si>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</si>
  <si>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</si>
  <si>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</si>
  <si>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</si>
  <si>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</si>
  <si>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</si>
  <si>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</si>
  <si>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</si>
  <si>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</si>
  <si>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</si>
  <si>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</si>
  <si>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</si>
  <si>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</si>
  <si>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</si>
  <si>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</si>
  <si>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</si>
  <si>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</si>
  <si>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</si>
  <si>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</si>
  <si>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</si>
  <si>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</si>
  <si>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</si>
  <si>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</si>
  <si>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</si>
  <si>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</si>
  <si>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</si>
  <si>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</si>
  <si>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</si>
  <si>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</si>
  <si>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</si>
  <si>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</si>
  <si>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</si>
  <si>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</si>
  <si>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</si>
  <si>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</si>
  <si>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</si>
  <si>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</si>
  <si>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</si>
  <si>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</si>
  <si>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</si>
  <si>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</si>
  <si>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</si>
  <si>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</si>
  <si>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</si>
  <si>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</si>
  <si>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</si>
  <si>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</si>
  <si>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</si>
  <si>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</si>
  <si>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</si>
  <si>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</si>
  <si>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</si>
  <si>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</si>
  <si>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</si>
  <si>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</si>
  <si>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</si>
  <si>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</si>
  <si>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</si>
  <si>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</si>
  <si>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</si>
  <si>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</si>
  <si>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</si>
  <si>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</si>
  <si>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</si>
  <si>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</si>
  <si>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</si>
  <si>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</si>
  <si>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</si>
  <si>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</si>
  <si>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</si>
  <si>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</si>
  <si>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</si>
  <si>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</si>
  <si>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</si>
  <si>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</si>
  <si>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</si>
  <si>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</si>
  <si>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</si>
  <si>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</si>
  <si>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</si>
  <si>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</si>
  <si>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</si>
  <si>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</si>
  <si>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</si>
  <si>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</si>
  <si>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</si>
  <si>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</si>
  <si>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</si>
  <si>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</si>
  <si>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</si>
  <si>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</si>
  <si>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</si>
  <si>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</si>
  <si>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</si>
  <si>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</si>
  <si>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</si>
  <si>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</si>
  <si>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</si>
  <si>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</si>
  <si>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</si>
  <si>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</si>
  <si>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</si>
  <si>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</si>
  <si>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</si>
  <si>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</si>
  <si>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</si>
  <si>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</si>
  <si>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</si>
  <si>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</si>
  <si>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</si>
  <si>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</si>
  <si>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</si>
  <si>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</si>
  <si>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</si>
  <si>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</si>
  <si>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</si>
  <si>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</si>
  <si>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</si>
  <si>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</si>
  <si>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</si>
  <si>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</si>
  <si>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</si>
  <si>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</si>
  <si>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</si>
  <si>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</si>
  <si>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</si>
  <si>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</si>
  <si>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</si>
  <si>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</si>
  <si>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</si>
  <si>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</si>
  <si>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</si>
  <si>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</si>
  <si>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</si>
  <si>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</si>
  <si>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</si>
  <si>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</si>
  <si>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</si>
  <si>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</si>
  <si>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</si>
  <si>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</si>
  <si>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</si>
  <si>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</si>
  <si>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</si>
  <si>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</si>
  <si>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</si>
  <si>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</si>
  <si>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</si>
  <si>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</si>
  <si>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</si>
  <si>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</si>
  <si>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</si>
  <si>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</si>
  <si>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</si>
  <si>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</si>
  <si>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</si>
  <si>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</si>
  <si>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</si>
  <si>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</si>
  <si>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</si>
  <si>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</si>
  <si>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</si>
  <si>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</si>
  <si>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</si>
  <si>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</si>
  <si>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</si>
  <si>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</si>
  <si>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</si>
  <si>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</si>
  <si>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</si>
  <si>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</si>
  <si>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</si>
  <si>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</si>
  <si>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</si>
  <si>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</si>
  <si>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</si>
  <si>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</si>
  <si>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</si>
  <si>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</si>
  <si>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</si>
  <si>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</si>
  <si>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</si>
  <si>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</si>
  <si>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</si>
  <si>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</si>
  <si>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</si>
  <si>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</si>
  <si>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</si>
  <si>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</si>
  <si>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</si>
  <si>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</si>
  <si>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</si>
  <si>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</si>
  <si>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</si>
  <si>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</si>
  <si>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</si>
  <si>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</si>
  <si>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</si>
  <si>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</si>
  <si>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</si>
  <si>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</si>
  <si>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</si>
  <si>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</si>
  <si>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</si>
  <si>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</si>
  <si>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</si>
  <si>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</si>
  <si>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</si>
  <si>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</si>
  <si>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</si>
  <si>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</si>
  <si>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</si>
  <si>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</si>
  <si>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</si>
  <si>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</si>
  <si>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</si>
  <si>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</si>
  <si>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</si>
  <si>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</si>
  <si>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</si>
  <si>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</si>
  <si>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</si>
  <si>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</si>
  <si>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</si>
  <si>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</si>
  <si>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</si>
  <si>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</si>
  <si>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</si>
  <si>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</si>
  <si>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</si>
  <si>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</si>
  <si>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</si>
  <si>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</si>
  <si>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</si>
  <si>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</si>
  <si>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</si>
  <si>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</si>
  <si>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</si>
  <si>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</si>
  <si>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</si>
  <si>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</si>
  <si>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</si>
  <si>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</si>
  <si>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</si>
  <si>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</si>
  <si>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</si>
  <si>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</si>
  <si>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</si>
  <si>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</si>
  <si>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</si>
  <si>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</si>
  <si>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</si>
  <si>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</si>
  <si>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</si>
  <si>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</si>
  <si>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</si>
  <si>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</si>
  <si>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</si>
  <si>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</si>
  <si>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</si>
  <si>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</si>
  <si>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</si>
  <si>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</si>
  <si>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</si>
  <si>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</si>
  <si>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</si>
  <si>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</si>
  <si>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</si>
  <si>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</si>
  <si>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</si>
  <si>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</si>
  <si>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</si>
  <si>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</si>
  <si>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</si>
  <si>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</si>
  <si>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</si>
  <si>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</si>
  <si>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</si>
  <si>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</si>
  <si>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</si>
  <si>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</si>
  <si>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</si>
  <si>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</si>
  <si>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</si>
  <si>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</si>
  <si>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</si>
  <si>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</si>
  <si>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</si>
  <si>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</si>
  <si>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</si>
  <si>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</si>
  <si>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</si>
  <si>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</si>
  <si>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</si>
  <si>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</si>
  <si>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</si>
  <si>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</si>
  <si>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</si>
  <si>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</si>
  <si>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</si>
  <si>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</si>
  <si>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</si>
  <si>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</si>
  <si>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</si>
  <si>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</si>
  <si>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</si>
  <si>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</si>
  <si>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</si>
  <si>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</si>
  <si>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</si>
  <si>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</si>
  <si>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</si>
  <si>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</si>
  <si>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</si>
  <si>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</si>
  <si>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</si>
  <si>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</si>
  <si>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</si>
  <si>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</si>
  <si>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</si>
  <si>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</si>
  <si>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</si>
  <si>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</si>
  <si>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</si>
  <si>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</si>
  <si>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</si>
  <si>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</si>
  <si>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</si>
  <si>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</si>
  <si>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</si>
  <si>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</si>
  <si>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</si>
  <si>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</si>
  <si>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</si>
  <si>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</si>
  <si>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</si>
  <si>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</si>
  <si>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</si>
  <si>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</si>
  <si>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</si>
  <si>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</si>
  <si>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</si>
  <si>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</si>
  <si>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</si>
  <si>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</si>
  <si>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</si>
  <si>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</si>
  <si>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</si>
  <si>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</si>
  <si>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</si>
  <si>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</si>
  <si>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</si>
  <si>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</si>
  <si>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</si>
  <si>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</si>
  <si>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</si>
  <si>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</si>
  <si>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</si>
  <si>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</si>
  <si>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</si>
  <si>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</si>
  <si>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</si>
  <si>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</si>
  <si>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</si>
  <si>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</si>
  <si>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</si>
  <si>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</si>
  <si>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</si>
  <si>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</si>
  <si>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</si>
  <si>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</si>
  <si>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</si>
  <si>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</si>
  <si>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</si>
  <si>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</si>
  <si>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</si>
  <si>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</si>
  <si>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</si>
  <si>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</si>
  <si>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</si>
  <si>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</si>
  <si>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</si>
  <si>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</si>
  <si>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</si>
  <si>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</si>
  <si>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</si>
  <si>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</si>
  <si>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</si>
  <si>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</si>
  <si>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</si>
  <si>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</si>
  <si>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</si>
  <si>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</si>
  <si>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</si>
  <si>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</si>
  <si>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</si>
  <si>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</si>
  <si>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</si>
  <si>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</si>
  <si>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</si>
  <si>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</si>
  <si>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</si>
  <si>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</si>
  <si>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</si>
  <si>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</si>
  <si>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</si>
  <si>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</si>
  <si>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</si>
  <si>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</si>
  <si>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</si>
  <si>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</si>
  <si>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</si>
  <si>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</si>
  <si>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</si>
  <si>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</si>
  <si>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</si>
  <si>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</si>
  <si>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</si>
  <si>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</si>
  <si>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</si>
  <si>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</si>
  <si>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</si>
  <si>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</si>
  <si>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</si>
  <si>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</si>
  <si>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</si>
  <si>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</si>
  <si>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</si>
  <si>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</si>
  <si>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</si>
  <si>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</si>
  <si>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</si>
  <si>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</si>
  <si>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</si>
  <si>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</si>
  <si>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</si>
  <si>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</si>
  <si>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</si>
  <si>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</si>
  <si>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</si>
  <si>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</si>
  <si>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</si>
  <si>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</si>
  <si>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</si>
  <si>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</si>
  <si>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</si>
  <si>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</si>
  <si>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</si>
  <si>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</si>
  <si>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</si>
  <si>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</si>
  <si>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</si>
  <si>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</si>
  <si>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</si>
  <si>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</si>
  <si>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</si>
  <si>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</si>
  <si>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</si>
  <si>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</si>
  <si>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</si>
  <si>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</si>
  <si>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</si>
  <si>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</si>
  <si>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</si>
  <si>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</si>
  <si>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</si>
  <si>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</si>
  <si>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</si>
  <si>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</si>
  <si>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</si>
  <si>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</si>
  <si>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</si>
  <si>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</si>
  <si>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</si>
  <si>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</si>
  <si>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</si>
  <si>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</si>
  <si>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</si>
  <si>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</si>
  <si>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</si>
  <si>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</si>
  <si>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</si>
  <si>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</si>
  <si>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</si>
  <si>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</si>
  <si>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</si>
  <si>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</si>
  <si>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</si>
  <si>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</si>
  <si>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</si>
  <si>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</si>
  <si>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</si>
  <si>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</si>
  <si>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</si>
  <si>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</si>
  <si>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</si>
  <si>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</si>
  <si>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</si>
  <si>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</si>
  <si>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</si>
  <si>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</si>
  <si>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</si>
  <si>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</si>
  <si>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</si>
  <si>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</si>
  <si>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</si>
  <si>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</si>
  <si>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</si>
  <si>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</si>
  <si>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</si>
  <si>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</si>
  <si>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</si>
  <si>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</si>
  <si>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</si>
  <si>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</si>
  <si>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</si>
  <si>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</si>
  <si>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</si>
  <si>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</si>
  <si>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</si>
  <si>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</si>
  <si>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</si>
  <si>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</si>
  <si>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</si>
  <si>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</si>
  <si>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</si>
  <si>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</si>
  <si>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</si>
  <si>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</si>
  <si>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</si>
  <si>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</si>
  <si>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</si>
  <si>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</si>
  <si>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</si>
  <si>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</si>
  <si>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</si>
  <si>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</si>
  <si>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</si>
  <si>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</si>
  <si>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</si>
  <si>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</si>
  <si>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</si>
  <si>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</si>
  <si>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</si>
  <si>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</si>
  <si>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</si>
  <si>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</si>
  <si>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</si>
  <si>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</si>
  <si>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</si>
  <si>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</si>
  <si>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</si>
  <si>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</si>
  <si>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</si>
  <si>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</si>
  <si>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</si>
  <si>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</si>
  <si>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</si>
  <si>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</si>
  <si>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</si>
  <si>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</si>
  <si>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</si>
  <si>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</si>
  <si>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</si>
  <si>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</si>
  <si>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</si>
  <si>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</si>
  <si>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</si>
  <si>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</si>
  <si>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</si>
  <si>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</si>
  <si>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</si>
  <si>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</si>
  <si>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</si>
  <si>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</si>
  <si>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</si>
  <si>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</si>
  <si>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</si>
  <si>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</si>
  <si>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</si>
  <si>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</si>
  <si>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</si>
  <si>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</si>
  <si>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</si>
  <si>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</si>
  <si>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</si>
  <si>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</si>
  <si>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</si>
  <si>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</si>
  <si>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</si>
  <si>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</si>
  <si>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</si>
  <si>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</si>
  <si>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</si>
  <si>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</si>
  <si>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</si>
  <si>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</si>
  <si>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</si>
  <si>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</si>
  <si>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</si>
  <si>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</si>
  <si>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</si>
  <si>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</si>
  <si>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</si>
  <si>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</si>
  <si>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</si>
  <si>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</si>
  <si>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</si>
  <si>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</si>
  <si>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</si>
  <si>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</si>
  <si>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</si>
  <si>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</si>
  <si>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</si>
  <si>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</si>
  <si>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</si>
  <si>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</si>
  <si>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</si>
  <si>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</si>
  <si>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</si>
  <si>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</si>
  <si>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</si>
  <si>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</si>
  <si>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</si>
  <si>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</si>
  <si>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</si>
  <si>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</si>
  <si>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</si>
  <si>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</si>
  <si>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</si>
  <si>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</si>
  <si>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</si>
  <si>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</si>
  <si>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</si>
  <si>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</si>
  <si>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</si>
  <si>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</si>
  <si>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</si>
  <si>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</si>
  <si>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</si>
  <si>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</si>
  <si>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</si>
  <si>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</si>
  <si>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</si>
  <si>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</si>
  <si>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</si>
  <si>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</si>
  <si>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</si>
  <si>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</si>
  <si>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</si>
  <si>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</si>
  <si>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</si>
  <si>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</si>
  <si>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</si>
  <si>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</si>
  <si>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</si>
  <si>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</si>
  <si>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</si>
  <si>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</si>
  <si>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</si>
  <si>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</si>
  <si>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</si>
  <si>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</si>
  <si>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</si>
  <si>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</si>
  <si>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</si>
  <si>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</si>
  <si>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</si>
  <si>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</si>
  <si>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</si>
  <si>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</si>
  <si>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</si>
  <si>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</si>
  <si>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</si>
  <si>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</si>
  <si>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</si>
  <si>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</si>
  <si>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</si>
  <si>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</si>
  <si>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</si>
  <si>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</si>
  <si>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</si>
  <si>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</si>
  <si>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</si>
  <si>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</si>
  <si>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</si>
  <si>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</si>
  <si>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</si>
  <si>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</si>
  <si>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</si>
  <si>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</si>
  <si>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</si>
  <si>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</si>
  <si>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</si>
  <si>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</si>
  <si>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</si>
  <si>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</si>
  <si>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</si>
  <si>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</si>
  <si>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</si>
  <si>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</si>
  <si>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</si>
  <si>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</si>
  <si>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</si>
  <si>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</si>
  <si>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</si>
  <si>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</si>
  <si>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</si>
  <si>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</si>
  <si>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</si>
  <si>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</si>
  <si>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</si>
  <si>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</si>
  <si>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</si>
  <si>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</si>
  <si>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</si>
  <si>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</si>
  <si>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</si>
  <si>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</si>
  <si>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</si>
  <si>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</si>
  <si>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</si>
  <si>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</si>
  <si>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</si>
  <si>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</si>
  <si>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</si>
  <si>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</si>
  <si>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</si>
  <si>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</si>
  <si>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</si>
  <si>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</si>
  <si>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</si>
  <si>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</si>
  <si>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</si>
  <si>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</si>
  <si>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</si>
  <si>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</si>
  <si>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</si>
  <si>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</si>
  <si>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</si>
  <si>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</si>
  <si>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</si>
  <si>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</si>
  <si>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</si>
  <si>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</si>
  <si>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</si>
  <si>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</si>
  <si>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</si>
  <si>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</si>
  <si>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</si>
  <si>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</si>
  <si>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</si>
  <si>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</si>
  <si>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</si>
  <si>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</si>
  <si>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</si>
  <si>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</si>
  <si>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</si>
  <si>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</si>
  <si>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</si>
  <si>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</si>
  <si>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</si>
  <si>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</si>
  <si>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</si>
  <si>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</si>
  <si>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</si>
  <si>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</si>
  <si>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</si>
  <si>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</si>
  <si>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</si>
  <si>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</si>
  <si>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</si>
  <si>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</si>
  <si>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</si>
  <si>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</si>
  <si>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</si>
  <si>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</si>
  <si>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</si>
  <si>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</si>
  <si>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</si>
  <si>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</si>
  <si>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</si>
  <si>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</si>
  <si>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</si>
  <si>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</si>
  <si>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</si>
  <si>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</si>
  <si>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</si>
  <si>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</si>
  <si>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</si>
  <si>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</si>
  <si>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</si>
  <si>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</si>
  <si>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</si>
  <si>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</si>
  <si>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</si>
  <si>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</si>
  <si>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</si>
  <si>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</si>
  <si>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</si>
  <si>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</si>
  <si>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</si>
  <si>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</si>
  <si>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</si>
  <si>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</si>
  <si>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</si>
  <si>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</si>
  <si>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</si>
  <si>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</si>
  <si>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</si>
  <si>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</si>
  <si>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</si>
  <si>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</si>
  <si>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</si>
  <si>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</si>
  <si>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</si>
  <si>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</si>
  <si>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</si>
  <si>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</si>
  <si>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</si>
  <si>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</si>
  <si>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</si>
  <si>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</si>
  <si>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</si>
  <si>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</si>
  <si>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</si>
  <si>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</si>
  <si>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</si>
  <si>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</si>
  <si>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</si>
  <si>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</si>
  <si>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</si>
  <si>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</si>
  <si>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</si>
  <si>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</si>
  <si>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</si>
  <si>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</si>
  <si>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</si>
  <si>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</si>
  <si>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</si>
  <si>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</si>
  <si>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</si>
  <si>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</si>
  <si>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</si>
  <si>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</si>
  <si>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</si>
  <si>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</si>
  <si>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</si>
  <si>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</si>
  <si>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</si>
  <si>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</si>
  <si>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</si>
  <si>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</si>
  <si>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</si>
  <si>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</si>
  <si>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</si>
  <si>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</si>
  <si>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</si>
  <si>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</si>
  <si>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</si>
  <si>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</si>
  <si>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</si>
  <si>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</si>
  <si>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</si>
  <si>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</si>
  <si>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</si>
  <si>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</si>
  <si>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</si>
  <si>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</si>
  <si>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</si>
  <si>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</si>
  <si>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</si>
  <si>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</si>
  <si>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</si>
  <si>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</si>
  <si>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</si>
  <si>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</si>
  <si>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</si>
  <si>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</si>
  <si>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</si>
  <si>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</si>
  <si>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</si>
  <si>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</si>
  <si>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</si>
  <si>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</si>
  <si>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</si>
  <si>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</si>
  <si>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</si>
  <si>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</si>
  <si>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</si>
  <si>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</si>
  <si>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</si>
  <si>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</si>
  <si>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</si>
  <si>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</si>
  <si>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</si>
  <si>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</si>
  <si>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</si>
  <si>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</si>
  <si>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</si>
  <si>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</si>
  <si>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</si>
  <si>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</si>
  <si>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</si>
  <si>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</si>
  <si>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</si>
  <si>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</si>
  <si>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</si>
  <si>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</si>
  <si>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</si>
  <si>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</si>
  <si>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</si>
  <si>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</si>
  <si>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</si>
  <si>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</si>
  <si>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</si>
  <si>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</si>
  <si>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</si>
  <si>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</si>
  <si>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</si>
  <si>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</si>
  <si>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</si>
  <si>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</si>
  <si>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</si>
  <si>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</si>
  <si>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</si>
  <si>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</si>
  <si>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</si>
  <si>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</si>
  <si>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</si>
  <si>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</si>
  <si>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</si>
  <si>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</si>
  <si>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</si>
  <si>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</si>
  <si>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</si>
  <si>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</si>
  <si>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</si>
  <si>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</si>
  <si>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</si>
  <si>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</si>
  <si>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</si>
  <si>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</si>
  <si>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</si>
  <si>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</si>
  <si>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</si>
  <si>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</si>
  <si>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</si>
  <si>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</si>
  <si>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</si>
  <si>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</si>
  <si>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</si>
  <si>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</si>
  <si>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</si>
  <si>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</si>
  <si>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</si>
  <si>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</si>
  <si>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</si>
  <si>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</si>
  <si>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</si>
  <si>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</si>
  <si>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</si>
  <si>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</si>
  <si>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</si>
  <si>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</si>
  <si>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</si>
  <si>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</si>
  <si>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</si>
  <si>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</si>
  <si>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</si>
  <si>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</si>
  <si>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</si>
  <si>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</si>
  <si>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</si>
  <si>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</si>
  <si>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</si>
  <si>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</si>
  <si>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</si>
  <si>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</si>
  <si>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</si>
  <si>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</si>
  <si>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</si>
  <si>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</si>
  <si>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</si>
  <si>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</si>
  <si>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</si>
  <si>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</si>
  <si>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</si>
  <si>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</si>
  <si>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</si>
  <si>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</si>
  <si>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</si>
  <si>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</si>
  <si>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</si>
  <si>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</si>
  <si>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</si>
  <si>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</si>
  <si>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</si>
  <si>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</si>
  <si>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</si>
  <si>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</si>
  <si>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</si>
  <si>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</si>
  <si>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</si>
  <si>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</si>
  <si>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</si>
  <si>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</si>
  <si>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</si>
  <si>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</si>
  <si>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</si>
  <si>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</si>
  <si>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</si>
  <si>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</si>
  <si>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</si>
  <si>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</si>
  <si>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</si>
  <si>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</si>
  <si>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</si>
  <si>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</si>
  <si>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</si>
  <si>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</si>
  <si>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</si>
  <si>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</si>
  <si>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</si>
  <si>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</si>
  <si>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</si>
  <si>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</si>
  <si>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</si>
  <si>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</si>
  <si>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</si>
  <si>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</si>
  <si>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</si>
  <si>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</si>
  <si>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</si>
  <si>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</si>
  <si>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</si>
  <si>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</si>
  <si>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</si>
  <si>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</si>
  <si>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</si>
  <si>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</si>
  <si>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</si>
  <si>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</si>
  <si>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</si>
  <si>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</si>
  <si>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</si>
  <si>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</si>
  <si>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</si>
  <si>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</si>
  <si>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</si>
  <si>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</si>
  <si>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</si>
  <si>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</si>
  <si>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</si>
  <si>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</si>
  <si>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</si>
  <si>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</si>
  <si>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</si>
  <si>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</si>
  <si>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</si>
  <si>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</si>
  <si>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</si>
  <si>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</si>
  <si>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</si>
  <si>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</si>
  <si>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</si>
  <si>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</si>
  <si>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</si>
  <si>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</si>
  <si>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</si>
  <si>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</si>
  <si>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</si>
  <si>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</si>
  <si>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</si>
  <si>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</si>
  <si>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</si>
  <si>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</si>
  <si>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</si>
  <si>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</si>
  <si>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</si>
  <si>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</si>
  <si>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</si>
  <si>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</si>
  <si>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</si>
  <si>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</si>
  <si>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</si>
  <si>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</si>
  <si>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</si>
  <si>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</si>
  <si>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</si>
  <si>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</si>
  <si>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</si>
  <si>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</si>
  <si>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</si>
  <si>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</si>
  <si>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</si>
  <si>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</si>
  <si>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</si>
  <si>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</si>
  <si>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</si>
  <si>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</si>
  <si>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</si>
  <si>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</si>
  <si>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</si>
  <si>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</si>
  <si>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</si>
  <si>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</si>
  <si>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</si>
  <si>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</si>
  <si>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</si>
  <si>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</si>
  <si>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</si>
  <si>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</si>
  <si>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</si>
  <si>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</si>
  <si>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</si>
  <si>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</si>
  <si>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</si>
  <si>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</si>
  <si>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</si>
  <si>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</si>
  <si>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</si>
  <si>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</si>
  <si>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</si>
  <si>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</si>
  <si>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</si>
  <si>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</si>
  <si>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</si>
  <si>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</si>
  <si>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</si>
  <si>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</si>
  <si>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</si>
  <si>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</si>
  <si>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</si>
  <si>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</si>
  <si>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</si>
  <si>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</si>
  <si>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</si>
  <si>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</si>
  <si>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</si>
  <si>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</si>
  <si>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</si>
  <si>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</si>
  <si>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</si>
  <si>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</si>
  <si>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</si>
  <si>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</si>
  <si>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</si>
  <si>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</si>
  <si>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</si>
  <si>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</si>
  <si>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</si>
  <si>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</si>
  <si>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</si>
  <si>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</si>
  <si>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</si>
  <si>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</si>
  <si>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</si>
  <si>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</si>
  <si>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</si>
  <si>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</si>
  <si>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</si>
  <si>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</si>
  <si>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</si>
  <si>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</si>
  <si>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</si>
  <si>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</si>
  <si>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</si>
  <si>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</si>
  <si>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</si>
  <si>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</si>
  <si>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</si>
  <si>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</si>
  <si>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</si>
  <si>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</si>
  <si>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</si>
  <si>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</si>
  <si>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</si>
  <si>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</si>
  <si>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</si>
  <si>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</si>
  <si>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</si>
  <si>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</si>
  <si>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</si>
  <si>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</si>
  <si>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</si>
  <si>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</si>
  <si>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</si>
  <si>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</si>
  <si>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</si>
  <si>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</si>
  <si>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</si>
  <si>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</si>
  <si>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</si>
  <si>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</si>
  <si>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</si>
  <si>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</si>
  <si>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</si>
  <si>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</si>
  <si>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</si>
  <si>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</si>
  <si>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</si>
  <si>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</si>
  <si>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</si>
  <si>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</si>
  <si>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</si>
  <si>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</si>
  <si>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</si>
  <si>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</si>
  <si>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</si>
  <si>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</si>
  <si>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</si>
  <si>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</si>
  <si>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</si>
  <si>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</si>
  <si>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</si>
  <si>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</si>
  <si>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</si>
  <si>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</si>
  <si>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</si>
  <si>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</si>
  <si>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</si>
  <si>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</si>
  <si>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</si>
  <si>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</si>
  <si>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</si>
  <si>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</si>
  <si>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</si>
  <si>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</si>
  <si>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</si>
  <si>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</si>
  <si>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</si>
  <si>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</si>
  <si>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</si>
  <si>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</si>
  <si>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</si>
  <si>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</si>
  <si>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</si>
  <si>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</si>
  <si>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</si>
  <si>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</si>
  <si>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</si>
  <si>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</si>
  <si>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</si>
  <si>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</si>
  <si>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</si>
  <si>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</si>
  <si>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</si>
  <si>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</si>
  <si>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</si>
  <si>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</si>
  <si>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</si>
  <si>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</si>
  <si>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</si>
  <si>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</si>
  <si>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</si>
  <si>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</si>
  <si>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</si>
  <si>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</si>
  <si>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</si>
  <si>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</si>
  <si>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</si>
  <si>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</si>
  <si>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</si>
  <si>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</si>
  <si>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</si>
  <si>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</si>
  <si>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</si>
  <si>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</si>
  <si>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</si>
  <si>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</si>
  <si>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</si>
  <si>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</si>
  <si>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</si>
  <si>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</si>
  <si>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</si>
  <si>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</si>
  <si>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</si>
  <si>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</si>
  <si>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</si>
  <si>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</si>
  <si>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</si>
  <si>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</si>
  <si>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</si>
  <si>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</si>
  <si>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</si>
  <si>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</si>
  <si>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</si>
  <si>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</si>
  <si>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</si>
  <si>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</si>
  <si>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</si>
  <si>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</si>
  <si>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</si>
  <si>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</si>
  <si>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</si>
  <si>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</si>
  <si>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</si>
  <si>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</si>
  <si>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</si>
  <si>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</si>
  <si>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</si>
  <si>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</si>
  <si>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</si>
  <si>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</si>
  <si>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</si>
  <si>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</si>
  <si>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</si>
  <si>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</si>
  <si>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</si>
  <si>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</si>
  <si>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</si>
  <si>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</si>
  <si>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</si>
  <si>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</si>
  <si>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</si>
  <si>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</si>
  <si>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</si>
  <si>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</si>
  <si>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</si>
  <si>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</si>
  <si>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</si>
  <si>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</si>
  <si>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</si>
  <si>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</si>
  <si>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</si>
  <si>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</si>
  <si>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</si>
  <si>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</si>
  <si>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</si>
  <si>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</si>
  <si>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</si>
  <si>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</si>
  <si>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</si>
  <si>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</si>
  <si>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</si>
  <si>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</si>
  <si>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</si>
  <si>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</si>
  <si>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</si>
  <si>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</si>
  <si>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</si>
  <si>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</si>
  <si>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</si>
  <si>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</si>
  <si>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</si>
  <si>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</si>
  <si>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</si>
  <si>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</si>
  <si>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</si>
  <si>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</si>
  <si>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</si>
  <si>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</si>
  <si>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</si>
  <si>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</si>
  <si>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</si>
  <si>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</si>
  <si>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</si>
  <si>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</si>
  <si>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</si>
  <si>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</si>
  <si>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</si>
  <si>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</si>
  <si>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</si>
  <si>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</si>
  <si>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</si>
  <si>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</si>
  <si>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</si>
  <si>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</si>
  <si>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</si>
  <si>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</si>
  <si>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</si>
  <si>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</si>
  <si>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</si>
  <si>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</si>
  <si>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</si>
  <si>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</si>
  <si>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</si>
  <si>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</si>
  <si>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</si>
  <si>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</si>
  <si>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</si>
  <si>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</si>
  <si>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</si>
  <si>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</si>
  <si>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</si>
  <si>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</si>
  <si>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</si>
  <si>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</si>
  <si>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</si>
  <si>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</si>
  <si>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</si>
  <si>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</si>
  <si>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</si>
  <si>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</si>
  <si>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</si>
  <si>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</si>
  <si>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</si>
  <si>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</si>
  <si>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</si>
  <si>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</si>
  <si>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</si>
  <si>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</si>
  <si>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</si>
  <si>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</si>
  <si>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</si>
  <si>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</si>
  <si>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</si>
  <si>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</si>
  <si>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</si>
  <si>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</si>
  <si>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</si>
  <si>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</si>
  <si>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</si>
  <si>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</si>
  <si>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</si>
  <si>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</si>
  <si>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</si>
  <si>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</si>
  <si>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</si>
  <si>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</si>
  <si>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</si>
  <si>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</si>
  <si>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</si>
  <si>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</si>
  <si>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</si>
  <si>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</si>
  <si>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</si>
  <si>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</si>
  <si>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</si>
  <si>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</si>
  <si>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</si>
  <si>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</si>
  <si>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</si>
  <si>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</si>
  <si>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</si>
  <si>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</si>
  <si>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</si>
  <si>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</si>
  <si>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</si>
  <si>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</si>
  <si>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</si>
  <si>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</si>
  <si>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</si>
  <si>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</si>
  <si>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</si>
  <si>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</si>
  <si>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</si>
  <si>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</si>
  <si>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</si>
  <si>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</si>
  <si>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</si>
  <si>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</si>
  <si>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</si>
  <si>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</si>
  <si>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</si>
  <si>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</si>
  <si>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</si>
  <si>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</si>
  <si>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</si>
  <si>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</si>
  <si>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</si>
  <si>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</si>
  <si>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</si>
  <si>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</si>
  <si>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</si>
  <si>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</si>
  <si>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</si>
  <si>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</si>
  <si>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</si>
  <si>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</si>
  <si>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</si>
  <si>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</si>
  <si>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</si>
  <si>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</si>
  <si>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</si>
  <si>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</si>
  <si>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</si>
  <si>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</si>
  <si>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</si>
  <si>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</si>
  <si>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</si>
  <si>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</si>
  <si>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</si>
  <si>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</si>
  <si>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</si>
  <si>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</si>
  <si>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</si>
  <si>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</si>
  <si>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</si>
  <si>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</si>
  <si>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</si>
  <si>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</si>
  <si>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</si>
  <si>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</si>
  <si>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</si>
  <si>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</si>
  <si>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</si>
  <si>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</si>
  <si>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</si>
  <si>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</si>
  <si>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</si>
  <si>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</si>
  <si>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</si>
  <si>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</si>
  <si>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</si>
  <si>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</si>
  <si>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</si>
  <si>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</si>
  <si>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</si>
  <si>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</si>
  <si>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</si>
  <si>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</si>
  <si>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</si>
  <si>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</si>
  <si>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</si>
  <si>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</si>
  <si>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</si>
  <si>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</si>
  <si>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</si>
  <si>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</si>
  <si>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</si>
  <si>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</si>
  <si>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</si>
  <si>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</si>
  <si>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</si>
  <si>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</si>
  <si>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</si>
  <si>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</si>
  <si>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</si>
  <si>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</si>
  <si>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</si>
  <si>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</si>
  <si>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</si>
  <si>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</si>
  <si>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</si>
  <si>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</si>
  <si>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</si>
  <si>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</si>
  <si>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</si>
  <si>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</si>
  <si>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</si>
  <si>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</si>
  <si>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</si>
  <si>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</si>
  <si>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</si>
  <si>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</si>
  <si>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</si>
  <si>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</si>
  <si>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</si>
  <si>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</si>
  <si>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</si>
  <si>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</si>
  <si>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</si>
  <si>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</si>
  <si>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</si>
  <si>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</si>
  <si>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</si>
  <si>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</si>
  <si>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</si>
  <si>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</si>
  <si>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</si>
  <si>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</si>
  <si>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</si>
  <si>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</si>
  <si>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</si>
  <si>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</si>
  <si>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</si>
  <si>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</si>
  <si>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</si>
  <si>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</si>
  <si>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</si>
  <si>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</si>
  <si>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</si>
  <si>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</si>
  <si>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</si>
  <si>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</si>
  <si>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</si>
  <si>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</si>
  <si>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</si>
  <si>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</si>
  <si>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</si>
  <si>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</si>
  <si>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</si>
  <si>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</si>
  <si>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</si>
  <si>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</si>
  <si>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</si>
  <si>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</si>
  <si>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</si>
  <si>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</si>
  <si>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</si>
  <si>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</si>
  <si>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</si>
  <si>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</si>
  <si>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</si>
  <si>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</si>
  <si>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</si>
  <si>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</si>
  <si>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</si>
  <si>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</si>
  <si>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</si>
  <si>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</si>
  <si>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</si>
  <si>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</si>
  <si>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</si>
  <si>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</si>
  <si>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</si>
  <si>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</si>
  <si>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</si>
  <si>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</si>
  <si>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</si>
  <si>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</si>
  <si>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</si>
  <si>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</si>
  <si>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</si>
  <si>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</si>
  <si>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</si>
  <si>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</si>
  <si>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</si>
  <si>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</si>
  <si>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</si>
  <si>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</si>
  <si>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</si>
  <si>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</si>
  <si>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</si>
  <si>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</si>
  <si>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</si>
  <si>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</si>
  <si>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</si>
  <si>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</si>
  <si>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</si>
  <si>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</si>
  <si>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</si>
  <si>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</si>
  <si>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</si>
  <si>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</si>
  <si>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</si>
  <si>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</si>
  <si>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</si>
  <si>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</si>
  <si>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</si>
  <si>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</si>
  <si>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</si>
  <si>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</si>
  <si>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</si>
  <si>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</si>
  <si>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</si>
  <si>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</si>
  <si>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</si>
  <si>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</si>
  <si>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</si>
  <si>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</si>
  <si>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</si>
  <si>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</si>
  <si>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</si>
  <si>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</si>
  <si>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</si>
  <si>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</si>
  <si>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</si>
  <si>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</si>
  <si>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</si>
  <si>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</si>
  <si>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</si>
  <si>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</si>
  <si>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</si>
  <si>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</si>
  <si>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</si>
  <si>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</si>
  <si>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</si>
  <si>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</si>
  <si>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</si>
  <si>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</si>
  <si>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</si>
  <si>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</si>
  <si>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</si>
  <si>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</si>
  <si>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</si>
  <si>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</si>
  <si>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</si>
  <si>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</si>
  <si>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</si>
  <si>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</si>
  <si>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</si>
  <si>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</si>
  <si>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</si>
  <si>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</si>
  <si>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</si>
  <si>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</si>
  <si>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</si>
  <si>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</si>
  <si>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</si>
  <si>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</si>
  <si>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</si>
  <si>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</si>
  <si>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</si>
  <si>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</si>
  <si>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</si>
  <si>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</si>
  <si>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</si>
  <si>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</si>
  <si>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</si>
  <si>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</si>
  <si>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</si>
  <si>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</si>
  <si>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</si>
  <si>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</si>
  <si>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</si>
  <si>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</si>
  <si>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</si>
  <si>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</si>
  <si>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</si>
  <si>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</si>
  <si>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</si>
  <si>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</si>
  <si>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</si>
  <si>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</si>
  <si>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</si>
  <si>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</si>
  <si>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</si>
  <si>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</si>
  <si>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</si>
  <si>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</si>
  <si>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</si>
  <si>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</si>
  <si>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</si>
  <si>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</si>
  <si>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</si>
  <si>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</si>
  <si>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</si>
  <si>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</si>
  <si>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</si>
  <si>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</si>
  <si>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</si>
  <si>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</si>
  <si>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</si>
  <si>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</si>
  <si>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</si>
  <si>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</si>
  <si>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</si>
  <si>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</si>
  <si>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</si>
  <si>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</si>
  <si>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</si>
  <si>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</si>
  <si>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</si>
  <si>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</si>
  <si>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</si>
  <si>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</si>
  <si>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</si>
  <si>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</si>
  <si>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</si>
  <si>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</si>
  <si>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</si>
  <si>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</si>
  <si>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</si>
  <si>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</si>
  <si>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</si>
  <si>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</si>
  <si>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</si>
  <si>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</si>
  <si>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</si>
  <si>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</si>
  <si>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</si>
  <si>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</si>
  <si>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</si>
  <si>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</si>
  <si>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</si>
  <si>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</si>
  <si>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</si>
  <si>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</si>
  <si>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</si>
  <si>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</si>
  <si>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</si>
  <si>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</si>
  <si>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</si>
  <si>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</si>
  <si>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</si>
  <si>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</si>
  <si>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</si>
  <si>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</si>
  <si>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</si>
  <si>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</si>
  <si>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</si>
  <si>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</si>
  <si>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</si>
  <si>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</si>
  <si>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</si>
  <si>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</si>
  <si>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</si>
  <si>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</si>
  <si>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</si>
  <si>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</si>
  <si>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</si>
  <si>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</si>
  <si>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</si>
  <si>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</si>
  <si>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</si>
  <si>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</si>
  <si>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</si>
  <si>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</si>
  <si>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</si>
  <si>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</si>
  <si>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</si>
  <si>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</si>
  <si>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</si>
  <si>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</si>
  <si>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</si>
  <si>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</si>
  <si>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</si>
  <si>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</si>
  <si>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</si>
  <si>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</si>
  <si>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</si>
  <si>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</si>
  <si>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</si>
  <si>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</si>
  <si>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</si>
  <si>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</si>
  <si>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</si>
  <si>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</si>
  <si>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</si>
  <si>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</si>
  <si>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</si>
  <si>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</si>
  <si>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</si>
  <si>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</si>
  <si>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</si>
  <si>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</si>
  <si>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</si>
  <si>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</si>
  <si>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</si>
  <si>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</si>
  <si>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</si>
  <si>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</si>
  <si>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</si>
  <si>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</si>
  <si>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</si>
  <si>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</si>
  <si>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</si>
  <si>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</si>
  <si>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</si>
  <si>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</si>
  <si>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</si>
  <si>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</si>
  <si>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</si>
  <si>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</si>
  <si>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</si>
  <si>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</si>
  <si>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</si>
  <si>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</si>
  <si>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</si>
  <si>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</si>
  <si>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</si>
  <si>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</si>
  <si>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</si>
  <si>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</si>
  <si>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</si>
  <si>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</si>
  <si>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</si>
  <si>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</si>
  <si>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</si>
  <si>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</si>
  <si>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</si>
  <si>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</si>
  <si>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</si>
  <si>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</si>
  <si>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</si>
  <si>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</si>
  <si>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</si>
  <si>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</si>
  <si>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</si>
  <si>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</si>
  <si>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</si>
  <si>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</si>
  <si>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</si>
  <si>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</si>
  <si>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</si>
  <si>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</si>
  <si>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</si>
  <si>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</si>
  <si>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</si>
  <si>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</si>
  <si>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</si>
  <si>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</si>
  <si>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</si>
  <si>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</si>
  <si>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</si>
  <si>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</si>
  <si>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</si>
  <si>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</si>
  <si>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</si>
  <si>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</si>
  <si>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</si>
  <si>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</si>
  <si>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</si>
  <si>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</si>
  <si>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</si>
  <si>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</si>
  <si>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</si>
  <si>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</si>
  <si>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</si>
  <si>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</si>
  <si>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</si>
  <si>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</si>
  <si>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</si>
  <si>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</si>
  <si>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</si>
  <si>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</si>
  <si>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</si>
  <si>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</si>
  <si>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</si>
  <si>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</si>
  <si>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</si>
  <si>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</si>
  <si>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</si>
  <si>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</si>
  <si>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</si>
  <si>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</si>
  <si>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</si>
  <si>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</si>
  <si>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</si>
  <si>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</si>
  <si>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</si>
  <si>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</si>
  <si>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</si>
  <si>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</si>
  <si>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</si>
  <si>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</si>
  <si>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</si>
  <si>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</si>
  <si>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</si>
  <si>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</si>
  <si>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</si>
  <si>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</si>
  <si>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</si>
  <si>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</si>
  <si>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</si>
  <si>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</si>
  <si>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</si>
  <si>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</si>
  <si>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</si>
  <si>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</si>
  <si>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</si>
  <si>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</si>
  <si>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</si>
  <si>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</si>
  <si>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</si>
  <si>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</si>
  <si>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</si>
  <si>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</si>
  <si>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</si>
  <si>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</si>
  <si>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</si>
  <si>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</si>
  <si>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</si>
  <si>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</si>
  <si>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</si>
  <si>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</si>
  <si>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</si>
  <si>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</si>
  <si>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</si>
  <si>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</si>
  <si>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</si>
  <si>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</si>
  <si>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</si>
  <si>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</si>
  <si>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</si>
  <si>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</si>
  <si>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</si>
  <si>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</si>
  <si>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</si>
  <si>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</si>
  <si>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</si>
  <si>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</si>
  <si>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</si>
  <si>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</si>
  <si>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</si>
  <si>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</si>
  <si>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</si>
  <si>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</si>
  <si>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</si>
  <si>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</si>
  <si>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</si>
  <si>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</si>
  <si>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</si>
  <si>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</si>
  <si>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</si>
  <si>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</si>
  <si>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</si>
  <si>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</si>
  <si>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</si>
  <si>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</si>
  <si>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</si>
  <si>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</si>
  <si>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</si>
  <si>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</si>
  <si>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</si>
  <si>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</si>
  <si>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</si>
  <si>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</si>
  <si>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</si>
  <si>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</si>
  <si>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</si>
  <si>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</si>
  <si>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</si>
  <si>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</si>
  <si>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</si>
  <si>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</si>
  <si>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</si>
  <si>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</si>
  <si>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</si>
  <si>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</si>
  <si>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</si>
  <si>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</si>
  <si>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</si>
  <si>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</si>
  <si>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</si>
  <si>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</si>
  <si>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</si>
  <si>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</si>
  <si>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</si>
  <si>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</si>
  <si>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</si>
  <si>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</si>
  <si>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</si>
  <si>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</si>
  <si>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</si>
  <si>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</si>
  <si>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</si>
  <si>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</si>
  <si>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</si>
  <si>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</si>
  <si>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</si>
  <si>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</si>
  <si>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</si>
  <si>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</si>
  <si>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</si>
  <si>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</si>
  <si>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</si>
  <si>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</si>
  <si>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</si>
  <si>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</si>
  <si>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</si>
  <si>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</si>
  <si>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</si>
  <si>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</si>
  <si>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</si>
  <si>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</si>
  <si>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</si>
  <si>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</si>
  <si>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</si>
  <si>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</si>
  <si>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</si>
  <si>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</si>
  <si>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</si>
  <si>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</si>
  <si>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</si>
  <si>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</si>
  <si>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</si>
  <si>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</si>
  <si>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</si>
  <si>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</si>
  <si>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</si>
  <si>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</si>
  <si>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</si>
  <si>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</si>
  <si>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</si>
  <si>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</si>
  <si>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</si>
  <si>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</si>
  <si>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</si>
  <si>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</si>
  <si>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</si>
  <si>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</si>
  <si>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</si>
  <si>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</si>
  <si>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</si>
  <si>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</si>
  <si>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</si>
  <si>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</si>
  <si>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</si>
  <si>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</si>
  <si>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</si>
  <si>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</si>
  <si>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</si>
  <si>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</si>
  <si>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</si>
  <si>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</si>
  <si>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</si>
  <si>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</si>
  <si>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</si>
  <si>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</si>
  <si>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</si>
  <si>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</si>
  <si>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</si>
  <si>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</si>
  <si>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</si>
  <si>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</si>
  <si>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</si>
  <si>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</si>
  <si>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</si>
  <si>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</si>
  <si>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</si>
  <si>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</si>
  <si>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</si>
  <si>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</si>
  <si>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</si>
  <si>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</si>
  <si>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</si>
  <si>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</si>
  <si>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</si>
  <si>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</si>
  <si>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</si>
  <si>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</si>
  <si>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</si>
  <si>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</si>
  <si>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</si>
  <si>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</si>
  <si>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</si>
  <si>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</si>
  <si>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</si>
  <si>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</si>
  <si>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</si>
  <si>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</si>
  <si>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</si>
  <si>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</si>
  <si>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</si>
  <si>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</si>
  <si>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</si>
  <si>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</si>
  <si>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</si>
  <si>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</si>
  <si>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</si>
  <si>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</si>
  <si>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</si>
  <si>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</si>
  <si>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</si>
  <si>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</si>
  <si>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</si>
  <si>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</si>
  <si>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</si>
  <si>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</si>
  <si>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</si>
  <si>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</si>
  <si>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</si>
  <si>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</si>
  <si>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</si>
  <si>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</si>
  <si>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</si>
  <si>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</si>
  <si>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</si>
  <si>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</si>
  <si>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</si>
  <si>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</si>
  <si>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</si>
  <si>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</si>
  <si>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</si>
  <si>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</si>
  <si>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</si>
  <si>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</si>
  <si>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</si>
  <si>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</si>
  <si>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</si>
  <si>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</si>
  <si>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</si>
  <si>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</si>
  <si>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</si>
  <si>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</si>
  <si>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</si>
  <si>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</si>
  <si>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</si>
  <si>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</si>
  <si>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</si>
  <si>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</si>
  <si>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</si>
  <si>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</si>
  <si>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</si>
  <si>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</si>
  <si>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</si>
  <si>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</si>
  <si>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</si>
  <si>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</si>
  <si>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</si>
  <si>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</si>
  <si>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</si>
  <si>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</si>
  <si>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</si>
  <si>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</si>
  <si>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</si>
  <si>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</si>
  <si>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</si>
  <si>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</si>
  <si>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</si>
  <si>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</si>
  <si>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</si>
  <si>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</si>
  <si>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</si>
  <si>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</si>
  <si>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</si>
  <si>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</si>
  <si>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</si>
  <si>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</si>
  <si>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</si>
  <si>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</si>
  <si>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</si>
  <si>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</si>
  <si>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</si>
  <si>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</si>
  <si>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</si>
  <si>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</si>
  <si>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</si>
  <si>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</si>
  <si>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</si>
  <si>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</si>
  <si>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</si>
  <si>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</si>
  <si>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</si>
  <si>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</si>
  <si>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</si>
  <si>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</si>
  <si>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</si>
  <si>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</si>
  <si>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</si>
  <si>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</si>
  <si>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</si>
  <si>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</si>
  <si>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</si>
  <si>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</si>
  <si>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</si>
  <si>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</si>
  <si>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</si>
  <si>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</si>
  <si>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</si>
  <si>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</si>
  <si>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</si>
  <si>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</si>
  <si>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</si>
  <si>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</si>
  <si>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</si>
  <si>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</si>
  <si>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</si>
  <si>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</si>
  <si>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</si>
  <si>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</si>
  <si>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</si>
  <si>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</si>
  <si>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</si>
  <si>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</si>
  <si>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</si>
  <si>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</si>
  <si>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</si>
  <si>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</si>
  <si>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</si>
  <si>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</si>
  <si>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</si>
  <si>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</si>
  <si>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</si>
  <si>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</si>
  <si>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</si>
  <si>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</si>
  <si>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</si>
  <si>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</si>
  <si>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</si>
  <si>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</si>
  <si>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</si>
  <si>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</si>
  <si>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</si>
  <si>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</si>
  <si>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</si>
  <si>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</si>
  <si>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</si>
  <si>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</si>
  <si>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</si>
  <si>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</si>
  <si>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</si>
  <si>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</si>
  <si>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</si>
  <si>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</si>
  <si>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</si>
  <si>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</si>
  <si>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</si>
  <si>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</si>
  <si>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</si>
  <si>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</si>
  <si>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</si>
  <si>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</si>
  <si>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</si>
  <si>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</si>
  <si>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</si>
  <si>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</si>
  <si>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</si>
  <si>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</si>
  <si>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</si>
  <si>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</si>
  <si>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</si>
  <si>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</si>
  <si>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</si>
  <si>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</si>
  <si>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</si>
  <si>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</si>
  <si>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</si>
  <si>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</si>
  <si>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</si>
  <si>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</si>
  <si>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</si>
  <si>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</si>
  <si>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</si>
  <si>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</si>
  <si>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</si>
  <si>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</si>
  <si>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</si>
  <si>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</si>
  <si>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</si>
  <si>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</si>
  <si>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</si>
  <si>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</si>
  <si>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</si>
  <si>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</si>
  <si>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</si>
  <si>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</si>
  <si>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</si>
  <si>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</si>
  <si>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</si>
  <si>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</si>
  <si>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</si>
  <si>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</si>
  <si>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</si>
  <si>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</si>
  <si>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</si>
  <si>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</si>
  <si>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</si>
  <si>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</si>
  <si>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</si>
  <si>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</si>
  <si>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</si>
  <si>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</si>
  <si>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</si>
  <si>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</si>
  <si>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</si>
  <si>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</si>
  <si>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</si>
  <si>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</si>
  <si>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</si>
  <si>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</si>
  <si>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</si>
  <si>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</si>
  <si>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</si>
  <si>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</si>
  <si>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</si>
  <si>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</si>
  <si>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</si>
  <si>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</si>
  <si>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</si>
  <si>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</si>
  <si>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</si>
  <si>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</si>
  <si>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</si>
  <si>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</si>
  <si>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</si>
  <si>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</si>
  <si>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</si>
  <si>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</si>
  <si>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</si>
  <si>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</si>
  <si>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</si>
  <si>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</si>
  <si>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</si>
  <si>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</si>
  <si>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</si>
  <si>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</si>
  <si>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</si>
  <si>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</si>
  <si>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</si>
  <si>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</si>
  <si>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</si>
  <si>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</si>
  <si>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</si>
  <si>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</si>
  <si>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</si>
  <si>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</si>
  <si>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</si>
  <si>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</si>
  <si>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</si>
  <si>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</si>
  <si>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</si>
  <si>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</si>
  <si>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</si>
  <si>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</si>
  <si>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</si>
  <si>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</si>
  <si>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</si>
  <si>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</si>
  <si>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</si>
  <si>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</si>
  <si>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</si>
  <si>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</si>
  <si>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</si>
  <si>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</si>
  <si>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</si>
  <si>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</si>
  <si>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</si>
  <si>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</si>
  <si>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</si>
  <si>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</si>
  <si>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</si>
  <si>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</si>
  <si>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</si>
  <si>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</si>
  <si>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</si>
  <si>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</si>
  <si>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</si>
  <si>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</si>
  <si>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</si>
  <si>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</si>
  <si>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</si>
  <si>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</si>
  <si>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</si>
  <si>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</si>
  <si>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</si>
  <si>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</si>
  <si>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</si>
  <si>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</si>
  <si>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</si>
  <si>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</si>
  <si>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</si>
  <si>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</si>
  <si>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</si>
  <si>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</si>
  <si>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</si>
  <si>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</si>
  <si>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</si>
  <si>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</si>
  <si>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</si>
  <si>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</si>
  <si>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</si>
  <si>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</si>
  <si>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</si>
  <si>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</si>
  <si>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</si>
  <si>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</si>
  <si>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</si>
  <si>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</si>
  <si>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</si>
  <si>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</si>
  <si>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</si>
  <si>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</si>
  <si>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</si>
  <si>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</si>
  <si>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</si>
  <si>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</si>
  <si>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</si>
  <si>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</si>
  <si>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</si>
  <si>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</si>
  <si>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</si>
  <si>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</si>
  <si>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</si>
  <si>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</si>
  <si>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</si>
  <si>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</si>
  <si>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</si>
  <si>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</si>
  <si>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</si>
  <si>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</si>
  <si>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</si>
  <si>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</si>
  <si>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</si>
  <si>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</si>
  <si>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</si>
  <si>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</si>
  <si>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</si>
  <si>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</si>
  <si>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</si>
  <si>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</si>
  <si>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</si>
  <si>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</si>
  <si>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</si>
  <si>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</si>
  <si>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</si>
  <si>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</si>
  <si>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</si>
  <si>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</si>
  <si>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</si>
  <si>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</si>
  <si>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</si>
  <si>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</si>
  <si>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</si>
  <si>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</si>
  <si>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</si>
  <si>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</si>
  <si>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</si>
  <si>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</si>
  <si>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</si>
  <si>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</si>
  <si>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</si>
  <si>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</si>
  <si>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</si>
  <si>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</si>
  <si>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</si>
  <si>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</si>
  <si>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</si>
  <si>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</si>
  <si>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</si>
  <si>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</si>
  <si>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</si>
  <si>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</si>
  <si>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</si>
  <si>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</si>
  <si>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</si>
  <si>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</si>
  <si>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</si>
  <si>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</si>
  <si>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</si>
  <si>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</si>
  <si>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</si>
  <si>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</si>
  <si>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</si>
  <si>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</si>
  <si>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</si>
  <si>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</si>
  <si>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</si>
  <si>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</si>
  <si>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</si>
  <si>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</si>
  <si>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</si>
  <si>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</si>
  <si>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</si>
  <si>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</si>
  <si>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</si>
  <si>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</si>
  <si>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</si>
  <si>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</si>
  <si>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</si>
  <si>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</si>
  <si>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</si>
  <si>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</si>
  <si>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</si>
  <si>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</si>
  <si>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</si>
  <si>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</si>
  <si>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</si>
  <si>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</si>
  <si>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</si>
  <si>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</si>
  <si>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</si>
  <si>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</si>
  <si>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</si>
  <si>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</si>
  <si>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</si>
  <si>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</si>
  <si>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</si>
  <si>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</si>
  <si>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</si>
  <si>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</si>
  <si>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</si>
  <si>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</si>
  <si>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</si>
  <si>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</si>
  <si>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</si>
  <si>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</si>
  <si>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</si>
  <si>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</si>
  <si>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</si>
  <si>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</si>
  <si>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</si>
  <si>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</si>
  <si>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</si>
  <si>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</si>
  <si>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</si>
  <si>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</si>
  <si>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</si>
  <si>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</si>
  <si>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</si>
  <si>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</si>
  <si>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</si>
  <si>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</si>
  <si>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</si>
  <si>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</si>
  <si>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</si>
  <si>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</si>
  <si>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</si>
  <si>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</si>
  <si>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</si>
  <si>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</si>
  <si>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</si>
  <si>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</si>
  <si>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</si>
  <si>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</si>
  <si>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</si>
  <si>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</si>
  <si>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</si>
  <si>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</si>
  <si>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</si>
  <si>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</si>
  <si>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</si>
  <si>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</si>
  <si>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</si>
  <si>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</si>
  <si>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</si>
  <si>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</si>
  <si>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</si>
  <si>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</si>
  <si>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</si>
  <si>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</si>
  <si>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</si>
  <si>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</si>
  <si>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</si>
  <si>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</si>
  <si>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</si>
  <si>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</si>
  <si>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</si>
  <si>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</si>
  <si>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</si>
  <si>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</si>
  <si>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</si>
  <si>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</si>
  <si>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</si>
  <si>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</si>
  <si>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</si>
  <si>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</si>
  <si>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</si>
  <si>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</si>
  <si>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</si>
  <si>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</si>
  <si>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</si>
  <si>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</si>
  <si>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</si>
  <si>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</si>
  <si>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</si>
  <si>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</si>
  <si>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</si>
  <si>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</si>
  <si>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</si>
  <si>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</si>
  <si>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</si>
  <si>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</si>
  <si>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</si>
  <si>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</si>
  <si>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</si>
  <si>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</si>
  <si>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</si>
  <si>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</si>
  <si>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</si>
  <si>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</si>
  <si>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</si>
  <si>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</si>
  <si>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</si>
  <si>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</si>
  <si>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</si>
  <si>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</si>
  <si>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</si>
  <si>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</si>
  <si>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</si>
  <si>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</si>
  <si>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</si>
  <si>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</si>
  <si>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</si>
  <si>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</si>
  <si>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</si>
  <si>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</si>
  <si>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</si>
  <si>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</si>
  <si>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</si>
  <si>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</si>
  <si>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</si>
  <si>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</si>
  <si>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</si>
  <si>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</si>
  <si>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</si>
  <si>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</si>
  <si>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</si>
  <si>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</si>
  <si>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</si>
  <si>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</si>
  <si>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</si>
  <si>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</si>
  <si>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</si>
  <si>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</si>
  <si>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</si>
  <si>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</si>
  <si>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</si>
  <si>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</si>
  <si>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</si>
  <si>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</si>
  <si>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</si>
  <si>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</si>
  <si>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</si>
  <si>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</si>
  <si>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</si>
  <si>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</si>
  <si>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</si>
  <si>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</si>
  <si>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</si>
  <si>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</si>
  <si>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</si>
  <si>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</si>
  <si>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</si>
  <si>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</si>
  <si>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</si>
  <si>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</si>
  <si>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</si>
  <si>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</si>
  <si>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</si>
  <si>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</si>
  <si>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</si>
  <si>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</si>
  <si>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</si>
  <si>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</si>
  <si>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</si>
  <si>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</si>
  <si>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</si>
  <si>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</si>
  <si>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</si>
  <si>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</si>
  <si>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</si>
  <si>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</si>
  <si>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</si>
  <si>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</si>
  <si>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</si>
  <si>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</si>
  <si>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</si>
  <si>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</si>
  <si>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</si>
  <si>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</si>
  <si>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</si>
  <si>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</si>
  <si>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</si>
  <si>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</si>
  <si>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</si>
  <si>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</si>
  <si>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</si>
  <si>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</si>
  <si>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</si>
  <si>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</si>
  <si>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</si>
  <si>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</si>
  <si>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</si>
  <si>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</si>
  <si>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</si>
  <si>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</si>
  <si>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</si>
  <si>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</si>
  <si>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</si>
  <si>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</si>
  <si>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</si>
  <si>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</si>
  <si>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</si>
  <si>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</si>
  <si>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</si>
  <si>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</si>
  <si>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</si>
  <si>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</si>
  <si>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</si>
  <si>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</si>
  <si>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</si>
  <si>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</si>
  <si>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</si>
  <si>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</si>
  <si>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</si>
  <si>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</si>
  <si>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</si>
  <si>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</si>
  <si>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</si>
  <si>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</si>
  <si>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</si>
  <si>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</si>
  <si>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</si>
  <si>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</si>
  <si>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</si>
  <si>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</si>
  <si>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</si>
  <si>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</si>
  <si>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</si>
  <si>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</si>
  <si>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</si>
  <si>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</si>
  <si>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</si>
  <si>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</si>
  <si>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</si>
  <si>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</si>
  <si>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</si>
  <si>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</si>
  <si>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</si>
  <si>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</si>
  <si>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</si>
  <si>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</si>
  <si>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</si>
  <si>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</si>
  <si>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</si>
  <si>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</si>
  <si>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</si>
  <si>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</si>
  <si>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</si>
  <si>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</si>
  <si>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</si>
  <si>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</si>
  <si>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</si>
  <si>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</si>
  <si>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</si>
  <si>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</si>
  <si>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</si>
  <si>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</si>
  <si>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</si>
  <si>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</si>
  <si>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</si>
  <si>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</si>
  <si>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</si>
  <si>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</si>
  <si>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</si>
  <si>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</si>
  <si>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</si>
  <si>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</si>
  <si>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</si>
  <si>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</si>
  <si>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</si>
  <si>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</si>
  <si>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</si>
  <si>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</si>
  <si>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</si>
  <si>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</si>
  <si>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</si>
  <si>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</si>
  <si>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</si>
  <si>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</si>
  <si>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</si>
  <si>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</si>
  <si>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</si>
  <si>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</si>
  <si>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</si>
  <si>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</si>
  <si>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</si>
  <si>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</si>
  <si>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</si>
  <si>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</si>
  <si>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</si>
  <si>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</si>
  <si>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</si>
  <si>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</si>
  <si>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</si>
  <si>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</si>
  <si>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</si>
  <si>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</si>
  <si>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</si>
  <si>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</si>
  <si>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</si>
  <si>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</si>
  <si>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</si>
  <si>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</si>
  <si>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</si>
  <si>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</si>
  <si>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</si>
  <si>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</si>
  <si>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</si>
  <si>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</si>
  <si>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</si>
  <si>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</si>
  <si>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</si>
  <si>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</si>
  <si>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</si>
  <si>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</si>
  <si>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</si>
  <si>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</si>
  <si>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</si>
  <si>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</si>
  <si>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</si>
  <si>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</si>
  <si>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</si>
  <si>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</si>
  <si>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</si>
  <si>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</si>
  <si>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</si>
  <si>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</si>
  <si>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</si>
  <si>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</si>
  <si>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</si>
  <si>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</si>
  <si>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</si>
  <si>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</si>
  <si>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</si>
  <si>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</si>
  <si>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</si>
  <si>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</si>
  <si>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</si>
  <si>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</si>
  <si>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</si>
  <si>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</si>
  <si>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</si>
  <si>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</si>
  <si>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</si>
  <si>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</si>
  <si>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</si>
  <si>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</si>
  <si>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</si>
  <si>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</si>
  <si>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</si>
  <si>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</si>
  <si>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</si>
  <si>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</si>
  <si>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</si>
  <si>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</si>
  <si>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</si>
  <si>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</si>
  <si>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</si>
  <si>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</si>
  <si>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</si>
  <si>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</si>
  <si>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</si>
  <si>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</si>
  <si>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</si>
  <si>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</si>
  <si>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</si>
  <si>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</si>
  <si>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</si>
  <si>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</si>
  <si>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</si>
  <si>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</si>
  <si>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</si>
  <si>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</si>
  <si>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</si>
  <si>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</si>
  <si>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</si>
  <si>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</si>
  <si>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</si>
  <si>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</si>
  <si>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</si>
  <si>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</si>
  <si>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</si>
  <si>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</si>
  <si>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</si>
  <si>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</si>
  <si>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</si>
  <si>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</si>
  <si>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</si>
  <si>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</si>
  <si>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</si>
  <si>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</si>
  <si>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</si>
  <si>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</si>
  <si>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</si>
  <si>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</si>
  <si>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</si>
  <si>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</si>
  <si>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</si>
  <si>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</si>
  <si>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</si>
  <si>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</si>
  <si>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</si>
  <si>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</si>
  <si>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</si>
  <si>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</si>
  <si>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</si>
  <si>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</si>
  <si>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</si>
  <si>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</si>
  <si>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</si>
  <si>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</si>
  <si>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</si>
  <si>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</si>
  <si>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</si>
  <si>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</si>
  <si>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</si>
  <si>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</si>
  <si>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</si>
  <si>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</si>
  <si>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</si>
  <si>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</si>
  <si>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</si>
  <si>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</si>
  <si>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</si>
  <si>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</si>
  <si>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</si>
  <si>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</si>
  <si>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</si>
  <si>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</si>
  <si>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</si>
  <si>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</si>
  <si>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</si>
  <si>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</si>
  <si>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</si>
  <si>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</si>
  <si>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</si>
  <si>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</si>
  <si>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</si>
  <si>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</si>
  <si>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</si>
  <si>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</si>
  <si>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</si>
  <si>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</si>
  <si>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</si>
  <si>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</si>
  <si>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</si>
  <si>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</si>
  <si>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</si>
  <si>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</si>
  <si>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</si>
  <si>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</si>
  <si>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</si>
  <si>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</si>
  <si>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</si>
  <si>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</si>
  <si>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</si>
  <si>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</si>
  <si>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</si>
  <si>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</si>
  <si>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</si>
  <si>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</si>
  <si>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</si>
  <si>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</si>
  <si>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</si>
  <si>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</si>
  <si>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</si>
  <si>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</si>
  <si>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</si>
  <si>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</si>
  <si>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</si>
  <si>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</si>
  <si>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</si>
  <si>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</si>
  <si>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</si>
  <si>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</si>
  <si>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</si>
  <si>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</si>
  <si>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</si>
  <si>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</si>
  <si>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</si>
  <si>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</si>
  <si>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</si>
  <si>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</si>
  <si>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</si>
  <si>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</si>
  <si>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</si>
  <si>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</si>
  <si>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</si>
  <si>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</si>
  <si>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</si>
  <si>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</si>
  <si>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</si>
  <si>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</si>
  <si>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</si>
  <si>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</si>
  <si>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</si>
  <si>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</si>
  <si>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</si>
  <si>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</si>
  <si>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</si>
  <si>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</si>
  <si>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</si>
  <si>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</si>
  <si>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</si>
  <si>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</si>
  <si>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</si>
  <si>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</si>
  <si>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</si>
  <si>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</si>
  <si>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</si>
  <si>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</si>
  <si>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</si>
  <si>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</si>
  <si>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</si>
  <si>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</si>
  <si>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</si>
  <si>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</si>
  <si>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</si>
  <si>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</si>
  <si>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</si>
  <si>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</si>
  <si>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</si>
  <si>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</si>
  <si>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</si>
  <si>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</si>
  <si>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</si>
  <si>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</si>
  <si>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</si>
  <si>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</si>
  <si>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</si>
  <si>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</si>
  <si>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</si>
  <si>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</si>
  <si>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</si>
  <si>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</si>
  <si>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</si>
  <si>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</si>
  <si>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</si>
  <si>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</si>
  <si>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</si>
  <si>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</si>
  <si>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</si>
  <si>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</si>
  <si>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</si>
  <si>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</si>
  <si>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</si>
  <si>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</si>
  <si>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</si>
  <si>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</si>
  <si>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</si>
  <si>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</si>
  <si>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</si>
  <si>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</si>
  <si>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</si>
  <si>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</si>
  <si>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</si>
  <si>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</si>
  <si>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</si>
  <si>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</si>
  <si>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</si>
  <si>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</si>
  <si>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</si>
  <si>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</si>
  <si>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</si>
  <si>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</si>
  <si>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</si>
  <si>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</si>
  <si>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</si>
  <si>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</si>
  <si>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</si>
  <si>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</si>
  <si>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</si>
  <si>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</si>
  <si>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</si>
  <si>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</si>
  <si>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</si>
  <si>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</si>
  <si>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</si>
  <si>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</si>
  <si>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</si>
  <si>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</si>
  <si>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</si>
  <si>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</si>
  <si>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</si>
  <si>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</si>
  <si>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</si>
  <si>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</si>
  <si>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</si>
  <si>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</si>
  <si>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</si>
  <si>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</si>
  <si>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</si>
  <si>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</si>
  <si>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</si>
  <si>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</si>
  <si>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</si>
  <si>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</si>
  <si>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</si>
  <si>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</si>
  <si>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</si>
  <si>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</si>
  <si>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</si>
  <si>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</si>
  <si>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</si>
  <si>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</si>
  <si>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</si>
  <si>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</si>
  <si>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</si>
  <si>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</si>
  <si>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</si>
  <si>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</si>
  <si>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</si>
  <si>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</si>
  <si>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</si>
  <si>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</si>
  <si>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</si>
  <si>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</si>
  <si>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</si>
  <si>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</si>
  <si>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</si>
  <si>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</si>
  <si>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</si>
  <si>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</si>
  <si>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</si>
  <si>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</si>
  <si>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</si>
  <si>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</si>
  <si>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</si>
  <si>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</si>
  <si>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</si>
  <si>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</si>
  <si>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</si>
  <si>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</si>
  <si>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</si>
  <si>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</si>
  <si>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</si>
  <si>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</si>
  <si>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</si>
  <si>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</si>
  <si>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</si>
  <si>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</si>
  <si>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</si>
  <si>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</si>
  <si>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</si>
  <si>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</si>
  <si>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</si>
  <si>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</si>
  <si>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</si>
  <si>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</si>
  <si>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</si>
  <si>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</si>
  <si>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</si>
  <si>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</si>
  <si>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</si>
  <si>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</si>
  <si>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</si>
  <si>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</si>
  <si>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</si>
  <si>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</si>
  <si>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</si>
  <si>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</si>
  <si>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</si>
  <si>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</si>
  <si>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</si>
  <si>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</si>
  <si>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</si>
  <si>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</si>
  <si>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</si>
  <si>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</si>
  <si>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</si>
  <si>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</si>
  <si>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</si>
  <si>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</si>
  <si>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</si>
  <si>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</si>
  <si>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</si>
  <si>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</si>
  <si>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</si>
  <si>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</si>
  <si>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</si>
  <si>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</si>
  <si>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</si>
  <si>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</si>
  <si>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</si>
  <si>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</si>
  <si>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</si>
  <si>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</si>
  <si>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</si>
  <si>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</si>
  <si>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</si>
  <si>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</si>
  <si>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</si>
  <si>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</si>
  <si>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</si>
  <si>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</si>
  <si>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</si>
  <si>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</si>
  <si>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</si>
  <si>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</si>
  <si>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</si>
  <si>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</si>
  <si>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</si>
  <si>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</si>
  <si>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</si>
  <si>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</si>
  <si>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</si>
  <si>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</si>
  <si>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</si>
  <si>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</si>
  <si>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</si>
  <si>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</si>
  <si>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</si>
  <si>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</si>
  <si>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</si>
  <si>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</si>
  <si>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</si>
  <si>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</si>
  <si>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</si>
  <si>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</si>
  <si>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</si>
  <si>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</si>
  <si>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</si>
  <si>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</si>
  <si>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</si>
  <si>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</si>
  <si>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</si>
  <si>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</si>
  <si>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</si>
  <si>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</si>
  <si>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</si>
  <si>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</si>
  <si>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</si>
  <si>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</si>
  <si>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</si>
  <si>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</si>
  <si>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</si>
  <si>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</si>
  <si>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</si>
  <si>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</si>
  <si>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</si>
  <si>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</si>
  <si>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</si>
  <si>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</si>
  <si>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</si>
  <si>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</si>
  <si>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</si>
  <si>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</si>
  <si>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</si>
  <si>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</si>
  <si>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</si>
  <si>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</si>
  <si>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</si>
  <si>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</si>
  <si>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</si>
  <si>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</si>
  <si>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</si>
  <si>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</si>
  <si>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</si>
  <si>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</si>
  <si>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</si>
  <si>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</si>
  <si>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</si>
  <si>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</si>
  <si>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</si>
  <si>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</si>
  <si>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</si>
  <si>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</si>
  <si>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</si>
  <si>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</si>
  <si>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</si>
  <si>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</si>
  <si>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</si>
  <si>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</si>
  <si>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</si>
  <si>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</si>
  <si>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</si>
  <si>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</si>
  <si>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</si>
  <si>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</si>
  <si>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</si>
  <si>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</si>
  <si>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</si>
  <si>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</si>
  <si>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</si>
  <si>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</si>
  <si>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</si>
  <si>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</si>
  <si>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</si>
  <si>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</si>
  <si>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</si>
  <si>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</si>
  <si>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</si>
  <si>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</si>
  <si>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</si>
  <si>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</si>
  <si>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</si>
  <si>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</si>
  <si>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</si>
  <si>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</si>
  <si>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</si>
  <si>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</si>
  <si>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</si>
  <si>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</si>
  <si>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</si>
  <si>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</si>
  <si>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</si>
  <si>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</si>
  <si>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</si>
  <si>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</si>
  <si>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</si>
  <si>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</si>
  <si>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</si>
  <si>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</si>
  <si>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</si>
  <si>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</si>
  <si>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</si>
  <si>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</si>
  <si>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</si>
  <si>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</si>
  <si>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</si>
  <si>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</si>
  <si>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</si>
  <si>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</si>
  <si>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</si>
  <si>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</si>
  <si>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</si>
  <si>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</si>
  <si>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</si>
  <si>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</si>
  <si>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</si>
  <si>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</si>
  <si>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</si>
  <si>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</si>
  <si>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</si>
  <si>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</si>
  <si>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</si>
  <si>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</si>
  <si>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</si>
  <si>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</si>
  <si>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</si>
  <si>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</si>
  <si>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</si>
  <si>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</si>
  <si>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</si>
  <si>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</si>
  <si>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</si>
  <si>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</si>
  <si>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</si>
  <si>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</si>
  <si>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</si>
  <si>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</si>
  <si>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</si>
  <si>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</si>
  <si>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</si>
  <si>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</si>
  <si>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</si>
  <si>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</si>
  <si>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</si>
  <si>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</si>
  <si>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</si>
  <si>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</si>
  <si>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</si>
  <si>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</si>
  <si>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</si>
  <si>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</si>
  <si>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</si>
  <si>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</si>
  <si>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</si>
  <si>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</si>
  <si>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</si>
  <si>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</si>
  <si>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</si>
  <si>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</si>
  <si>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</si>
  <si>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</si>
  <si>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</si>
  <si>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</si>
  <si>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</si>
  <si>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</si>
  <si>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</si>
  <si>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</si>
  <si>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</si>
  <si>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</si>
  <si>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</si>
  <si>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</si>
  <si>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</si>
  <si>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</si>
  <si>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</si>
  <si>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</si>
  <si>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</si>
  <si>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</si>
  <si>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</si>
  <si>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</si>
  <si>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</si>
  <si>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</si>
  <si>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</si>
  <si>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</si>
  <si>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</si>
  <si>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</si>
  <si>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</si>
  <si>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</si>
  <si>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</si>
  <si>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</si>
  <si>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</si>
  <si>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</si>
  <si>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</si>
  <si>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</si>
  <si>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</si>
  <si>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</si>
  <si>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</si>
  <si>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</si>
  <si>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</si>
  <si>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</si>
  <si>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</si>
  <si>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</si>
  <si>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</si>
  <si>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</si>
  <si>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</si>
  <si>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</si>
  <si>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</si>
  <si>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</si>
  <si>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</si>
  <si>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</si>
  <si>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</si>
  <si>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</si>
  <si>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</si>
  <si>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</si>
  <si>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</si>
  <si>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</si>
  <si>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</si>
  <si>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</si>
  <si>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</si>
  <si>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</si>
  <si>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</si>
  <si>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</si>
  <si>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</si>
  <si>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</si>
  <si>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</si>
  <si>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</si>
  <si>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</si>
  <si>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</si>
  <si>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</si>
  <si>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</si>
  <si>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</si>
  <si>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</si>
  <si>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</si>
  <si>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</si>
  <si>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</si>
  <si>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</si>
  <si>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</si>
  <si>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</si>
  <si>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</si>
  <si>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</si>
  <si>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</si>
  <si>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</si>
  <si>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</si>
  <si>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</si>
  <si>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</si>
  <si>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</si>
  <si>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</si>
  <si>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</si>
  <si>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</si>
  <si>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</si>
  <si>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</si>
  <si>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</si>
  <si>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</si>
  <si>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</si>
  <si>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</si>
  <si>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</si>
  <si>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</si>
  <si>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</si>
  <si>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</si>
  <si>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</si>
  <si>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</si>
  <si>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</si>
  <si>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</si>
  <si>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</si>
  <si>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</si>
  <si>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</si>
  <si>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</si>
  <si>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</si>
  <si>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</si>
  <si>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</si>
  <si>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</si>
  <si>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</si>
  <si>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</si>
  <si>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</si>
  <si>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</si>
  <si>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</si>
  <si>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</si>
  <si>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</si>
  <si>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</si>
  <si>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</si>
  <si>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</si>
  <si>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</si>
  <si>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</si>
  <si>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</si>
  <si>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</si>
  <si>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</si>
  <si>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</si>
  <si>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</si>
  <si>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</si>
  <si>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</si>
  <si>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</si>
  <si>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</si>
  <si>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</si>
  <si>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</si>
  <si>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</si>
  <si>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</si>
  <si>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</si>
  <si>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</si>
  <si>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</si>
  <si>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</si>
  <si>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</si>
  <si>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</si>
  <si>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</si>
  <si>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</si>
  <si>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</si>
  <si>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</si>
  <si>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</si>
  <si>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</si>
  <si>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</si>
  <si>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</si>
  <si>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</si>
  <si>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</si>
  <si>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</si>
  <si>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</si>
  <si>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</si>
  <si>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</si>
  <si>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</si>
  <si>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</si>
  <si>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</si>
  <si>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</si>
  <si>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</si>
  <si>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</si>
  <si>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</si>
  <si>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</si>
  <si>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</si>
  <si>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</si>
  <si>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</si>
  <si>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</si>
  <si>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</si>
  <si>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</si>
  <si>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</si>
  <si>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</si>
  <si>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</si>
  <si>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</si>
  <si>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</si>
  <si>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</si>
  <si>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</si>
  <si>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</si>
  <si>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</si>
  <si>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</si>
  <si>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</si>
  <si>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</si>
  <si>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</si>
  <si>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</si>
  <si>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</si>
  <si>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</si>
  <si>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</si>
  <si>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</si>
  <si>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</si>
  <si>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</si>
  <si>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</si>
  <si>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</si>
  <si>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</si>
  <si>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</si>
  <si>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</si>
  <si>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</si>
  <si>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</si>
  <si>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</si>
  <si>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</si>
  <si>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</si>
  <si>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</si>
  <si>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</si>
  <si>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</si>
  <si>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</si>
  <si>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</si>
  <si>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</si>
  <si>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</si>
  <si>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</si>
  <si>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</si>
  <si>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</si>
  <si>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</si>
  <si>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</si>
  <si>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</si>
  <si>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</si>
  <si>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</si>
  <si>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</si>
  <si>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</si>
  <si>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</si>
  <si>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</si>
  <si>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</si>
  <si>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</si>
  <si>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</si>
  <si>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</si>
  <si>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</si>
  <si>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</si>
  <si>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</si>
  <si>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</si>
  <si>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</si>
  <si>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</si>
  <si>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</si>
  <si>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</si>
  <si>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</si>
  <si>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</si>
  <si>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</si>
  <si>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</si>
  <si>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</si>
  <si>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</si>
  <si>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</si>
  <si>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</si>
  <si>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</si>
  <si>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</si>
  <si>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</si>
  <si>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</si>
  <si>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</si>
  <si>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</si>
  <si>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</si>
  <si>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</si>
  <si>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</si>
  <si>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</si>
  <si>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</si>
  <si>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</si>
  <si>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</si>
  <si>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</si>
  <si>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</si>
  <si>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</si>
  <si>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</si>
  <si>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</si>
  <si>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</si>
  <si>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</si>
  <si>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</si>
  <si>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</si>
  <si>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</si>
  <si>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</si>
  <si>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</si>
  <si>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</si>
  <si>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</si>
  <si>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</si>
  <si>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</si>
  <si>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</si>
  <si>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</si>
  <si>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</si>
  <si>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</si>
  <si>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</si>
  <si>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</si>
  <si>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</si>
  <si>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</si>
  <si>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</si>
  <si>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</si>
  <si>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</si>
  <si>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</si>
  <si>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</si>
  <si>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</si>
  <si>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</si>
  <si>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</si>
  <si>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</si>
  <si>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</si>
  <si>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</si>
  <si>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</si>
  <si>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</si>
  <si>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</si>
  <si>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</si>
  <si>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</si>
  <si>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</si>
  <si>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</si>
  <si>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</si>
  <si>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</si>
  <si>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</si>
  <si>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</si>
  <si>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</si>
  <si>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</si>
  <si>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</si>
  <si>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</si>
  <si>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</si>
  <si>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</si>
  <si>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</si>
  <si>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</si>
  <si>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</si>
  <si>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</si>
  <si>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</si>
  <si>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</si>
  <si>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</si>
  <si>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</si>
  <si>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</si>
  <si>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</si>
  <si>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</si>
  <si>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</si>
  <si>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</si>
  <si>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</si>
  <si>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</si>
  <si>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</si>
  <si>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</si>
  <si>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</si>
  <si>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</si>
  <si>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</si>
  <si>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</si>
  <si>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</si>
  <si>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</si>
  <si>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</si>
  <si>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</si>
  <si>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</si>
  <si>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</si>
  <si>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</si>
  <si>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</si>
  <si>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</si>
  <si>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</si>
  <si>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</si>
  <si>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</si>
  <si>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</si>
  <si>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</si>
  <si>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</si>
  <si>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</si>
  <si>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</si>
  <si>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</si>
  <si>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</si>
  <si>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</si>
  <si>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</si>
  <si>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</si>
  <si>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</si>
  <si>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</si>
  <si>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</si>
  <si>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</si>
  <si>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</si>
  <si>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</si>
  <si>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</si>
  <si>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</si>
  <si>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</si>
  <si>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</si>
  <si>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</si>
  <si>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</si>
  <si>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</si>
  <si>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</si>
  <si>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</si>
  <si>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</si>
  <si>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</si>
  <si>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</si>
  <si>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</si>
  <si>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</si>
  <si>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</si>
  <si>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</si>
  <si>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</si>
  <si>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</si>
  <si>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</si>
  <si>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</si>
  <si>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</si>
  <si>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</si>
  <si>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</si>
  <si>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</si>
  <si>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</si>
  <si>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</si>
  <si>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</si>
  <si>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</si>
  <si>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</si>
  <si>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</si>
  <si>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</si>
  <si>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</si>
  <si>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</si>
  <si>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</si>
  <si>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</si>
  <si>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</si>
  <si>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</si>
  <si>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</si>
  <si>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</si>
  <si>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</si>
  <si>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</si>
  <si>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</si>
  <si>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</si>
  <si>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</si>
  <si>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</si>
  <si>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</si>
  <si>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</si>
  <si>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</si>
  <si>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</si>
  <si>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</si>
  <si>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</si>
  <si>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</si>
  <si>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</si>
  <si>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</si>
  <si>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</si>
  <si>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</si>
  <si>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</si>
  <si>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</si>
  <si>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</si>
  <si>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</si>
  <si>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</si>
  <si>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</si>
  <si>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</si>
  <si>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</si>
  <si>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</si>
  <si>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</si>
  <si>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</si>
  <si>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</si>
  <si>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</si>
  <si>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</si>
  <si>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</si>
  <si>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</si>
  <si>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</si>
  <si>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</si>
  <si>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</si>
  <si>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</si>
  <si>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</si>
  <si>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</si>
  <si>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</si>
  <si>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</si>
  <si>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</si>
  <si>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</si>
  <si>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</si>
  <si>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</si>
  <si>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</si>
  <si>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</si>
  <si>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</si>
  <si>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</si>
  <si>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</si>
  <si>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</si>
  <si>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</si>
  <si>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</si>
  <si>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</si>
  <si>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</si>
  <si>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</si>
  <si>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</si>
  <si>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</si>
  <si>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</si>
  <si>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</si>
  <si>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</si>
  <si>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</si>
  <si>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</si>
  <si>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</si>
  <si>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</si>
  <si>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</si>
  <si>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</si>
  <si>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</si>
  <si>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</si>
  <si>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</si>
  <si>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</si>
  <si>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</si>
  <si>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</si>
  <si>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</si>
  <si>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</si>
  <si>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</si>
  <si>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</si>
  <si>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</si>
  <si>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</si>
  <si>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</si>
  <si>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</si>
  <si>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</si>
  <si>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</si>
  <si>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</si>
  <si>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</si>
  <si>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</si>
  <si>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</si>
  <si>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</si>
  <si>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</si>
  <si>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</si>
  <si>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</si>
  <si>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</si>
  <si>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</si>
  <si>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</si>
  <si>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</si>
  <si>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</si>
  <si>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</si>
  <si>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</si>
  <si>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</si>
  <si>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</si>
  <si>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</si>
  <si>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</si>
  <si>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</si>
  <si>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</si>
  <si>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</si>
  <si>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</si>
  <si>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</si>
  <si>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</si>
  <si>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</si>
  <si>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</si>
  <si>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</si>
  <si>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</si>
  <si>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</si>
  <si>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</si>
  <si>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</si>
  <si>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</si>
  <si>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</si>
  <si>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</si>
  <si>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</si>
  <si>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</si>
  <si>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</si>
  <si>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</si>
  <si>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</si>
  <si>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</si>
  <si>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</si>
  <si>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</si>
  <si>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</si>
  <si>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</si>
  <si>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</si>
  <si>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</si>
  <si>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</si>
  <si>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</si>
  <si>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</si>
  <si>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</si>
  <si>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</si>
  <si>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</si>
  <si>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</si>
  <si>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</si>
  <si>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</si>
  <si>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</si>
  <si>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</si>
  <si>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</si>
  <si>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</si>
  <si>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</si>
  <si>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</si>
  <si>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</si>
  <si>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</si>
  <si>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</si>
  <si>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</si>
  <si>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</si>
  <si>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</si>
  <si>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</si>
  <si>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</si>
  <si>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</si>
  <si>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</si>
  <si>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</si>
  <si>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</si>
  <si>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</si>
  <si>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</si>
  <si>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</si>
  <si>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</si>
  <si>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</si>
  <si>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</si>
  <si>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</si>
  <si>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</si>
  <si>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</si>
  <si>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</si>
  <si>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</si>
  <si>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</si>
  <si>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</si>
  <si>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</si>
  <si>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</si>
  <si>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</si>
  <si>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</si>
  <si>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</si>
  <si>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</si>
  <si>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</si>
  <si>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</si>
  <si>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</si>
  <si>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</si>
  <si>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</si>
  <si>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</si>
  <si>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</si>
  <si>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</si>
  <si>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</si>
  <si>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</si>
  <si>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</si>
  <si>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</si>
  <si>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</si>
  <si>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</si>
  <si>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</si>
  <si>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</si>
  <si>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</si>
  <si>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</si>
  <si>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</si>
  <si>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</si>
  <si>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</si>
  <si>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</si>
  <si>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</si>
  <si>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</si>
  <si>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</si>
  <si>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</si>
  <si>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</si>
  <si>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</si>
  <si>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</si>
  <si>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</si>
  <si>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</si>
  <si>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</si>
  <si>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</si>
  <si>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</si>
  <si>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</si>
  <si>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</si>
  <si>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</si>
  <si>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</si>
  <si>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</si>
  <si>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</si>
  <si>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</si>
  <si>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</si>
  <si>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</si>
  <si>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</si>
  <si>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</si>
  <si>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</si>
  <si>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</si>
  <si>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</si>
  <si>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</si>
  <si>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</si>
  <si>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</si>
  <si>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</si>
  <si>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</si>
  <si>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</si>
  <si>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</si>
  <si>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</si>
  <si>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</si>
  <si>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</si>
  <si>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</si>
  <si>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</si>
  <si>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</si>
  <si>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</si>
  <si>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</si>
  <si>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</si>
  <si>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</si>
  <si>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</si>
  <si>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</si>
  <si>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</si>
  <si>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</si>
  <si>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</si>
  <si>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</si>
  <si>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</si>
  <si>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</si>
  <si>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</si>
  <si>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</si>
  <si>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</si>
  <si>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</si>
  <si>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</si>
  <si>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</si>
  <si>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</si>
  <si>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</si>
  <si>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</si>
  <si>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</si>
  <si>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</si>
  <si>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</si>
  <si>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</si>
  <si>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</si>
  <si>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</si>
  <si>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</si>
  <si>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</si>
  <si>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</si>
  <si>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</si>
  <si>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</si>
  <si>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</si>
  <si>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</si>
  <si>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</si>
  <si>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</si>
  <si>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</si>
  <si>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</si>
  <si>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</si>
  <si>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</si>
  <si>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</si>
  <si>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</si>
  <si>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</si>
  <si>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</si>
  <si>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</si>
  <si>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</si>
  <si>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</si>
  <si>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</si>
  <si>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</si>
  <si>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</si>
  <si>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</si>
  <si>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</si>
  <si>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</si>
  <si>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</si>
  <si>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</si>
  <si>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</si>
  <si>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</si>
  <si>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</si>
  <si>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</si>
  <si>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</si>
  <si>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</si>
  <si>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</si>
  <si>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</si>
  <si>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</si>
  <si>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</si>
  <si>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</si>
  <si>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</si>
  <si>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</si>
  <si>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</si>
  <si>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</si>
  <si>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</si>
  <si>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</si>
  <si>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</si>
  <si>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</si>
  <si>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</si>
  <si>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</si>
  <si>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</si>
  <si>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</si>
  <si>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</si>
  <si>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</si>
  <si>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</si>
  <si>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</si>
  <si>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</si>
  <si>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</si>
  <si>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</si>
  <si>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</si>
  <si>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</si>
  <si>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</si>
  <si>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</si>
  <si>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</si>
  <si>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</si>
  <si>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</si>
  <si>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</si>
  <si>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</si>
  <si>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</si>
  <si>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</si>
  <si>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</si>
  <si>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</si>
  <si>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</si>
  <si>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</si>
  <si>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</si>
  <si>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</si>
  <si>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</si>
  <si>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</si>
  <si>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</si>
  <si>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</si>
  <si>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</si>
  <si>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</si>
  <si>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</si>
  <si>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</si>
  <si>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</si>
  <si>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</si>
  <si>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</si>
  <si>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</si>
  <si>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</si>
  <si>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</si>
  <si>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</si>
  <si>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</si>
  <si>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</si>
  <si>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</si>
  <si>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</si>
  <si>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</si>
  <si>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</si>
  <si>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</si>
  <si>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</si>
  <si>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</si>
  <si>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</si>
  <si>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</si>
  <si>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</si>
  <si>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</si>
  <si>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</si>
  <si>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</si>
  <si>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</si>
  <si>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</si>
  <si>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</si>
  <si>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</si>
  <si>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</si>
  <si>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</si>
  <si>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</si>
  <si>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</si>
  <si>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</si>
  <si>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</si>
  <si>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</si>
  <si>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</si>
  <si>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</si>
  <si>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</si>
  <si>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</si>
  <si>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</si>
  <si>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</si>
  <si>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</si>
  <si>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</si>
  <si>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</si>
  <si>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</si>
  <si>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</si>
  <si>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</si>
  <si>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</si>
  <si>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</si>
  <si>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</si>
  <si>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</si>
  <si>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</si>
  <si>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</si>
  <si>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</si>
  <si>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</si>
  <si>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</si>
  <si>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</si>
  <si>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</si>
  <si>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</si>
  <si>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</si>
  <si>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</si>
  <si>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</si>
  <si>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</si>
  <si>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</si>
  <si>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</si>
  <si>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</si>
  <si>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</si>
  <si>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</si>
  <si>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</si>
  <si>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</si>
  <si>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</si>
  <si>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</si>
  <si>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</si>
  <si>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</si>
  <si>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</si>
  <si>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</si>
  <si>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</si>
  <si>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</si>
  <si>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</si>
  <si>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</si>
  <si>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</si>
  <si>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</si>
  <si>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</si>
  <si>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</si>
  <si>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</si>
  <si>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</si>
  <si>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</si>
  <si>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</si>
  <si>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</si>
  <si>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</si>
  <si>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</si>
  <si>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</si>
  <si>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</si>
  <si>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</si>
  <si>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</si>
  <si>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</si>
  <si>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</si>
  <si>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</si>
  <si>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</si>
  <si>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</si>
  <si>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</si>
  <si>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</si>
  <si>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</si>
  <si>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</si>
  <si>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</si>
  <si>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</si>
  <si>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</si>
  <si>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</si>
  <si>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</si>
  <si>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</si>
  <si>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</si>
  <si>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</si>
  <si>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</si>
  <si>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</si>
  <si>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</si>
  <si>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</si>
  <si>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</si>
  <si>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</si>
  <si>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</si>
  <si>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</si>
  <si>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</si>
  <si>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</si>
  <si>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</si>
  <si>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</si>
  <si>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</si>
  <si>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</si>
  <si>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</si>
  <si>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</si>
  <si>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</si>
  <si>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</si>
  <si>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</si>
  <si>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</si>
  <si>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</si>
  <si>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</si>
  <si>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</si>
  <si>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</si>
  <si>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</si>
  <si>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</si>
  <si>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</si>
  <si>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</si>
  <si>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</si>
  <si>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</si>
  <si>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</si>
  <si>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</si>
  <si>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</si>
  <si>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</si>
  <si>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</si>
  <si>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</si>
  <si>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</si>
  <si>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</si>
  <si>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</si>
  <si>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</si>
  <si>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</si>
  <si>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</si>
  <si>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</si>
  <si>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</si>
  <si>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</si>
  <si>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</si>
  <si>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</si>
  <si>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</si>
  <si>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</si>
  <si>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</si>
  <si>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</si>
  <si>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</si>
  <si>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</si>
  <si>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</si>
  <si>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</si>
  <si>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</si>
  <si>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</si>
  <si>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</si>
  <si>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</si>
  <si>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</si>
  <si>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</si>
  <si>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</si>
  <si>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</si>
  <si>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</si>
  <si>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</si>
  <si>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</si>
  <si>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</si>
  <si>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</si>
  <si>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</si>
  <si>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</si>
  <si>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</si>
  <si>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</si>
  <si>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</si>
  <si>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</si>
  <si>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</si>
  <si>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</si>
  <si>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</si>
  <si>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</si>
  <si>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</si>
  <si>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</si>
  <si>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</si>
  <si>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</si>
  <si>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</si>
  <si>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</si>
  <si>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</si>
  <si>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</si>
  <si>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</si>
  <si>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</si>
  <si>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</si>
  <si>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</si>
  <si>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</si>
  <si>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</si>
  <si>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</si>
  <si>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</si>
  <si>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</si>
  <si>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</si>
  <si>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</si>
  <si>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</si>
  <si>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</si>
  <si>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</si>
  <si>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</si>
  <si>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</si>
  <si>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</si>
  <si>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</si>
  <si>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</si>
  <si>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</si>
  <si>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</si>
  <si>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</si>
  <si>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</si>
  <si>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</si>
  <si>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</si>
  <si>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</si>
  <si>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</si>
  <si>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</si>
  <si>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</si>
  <si>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</si>
  <si>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</si>
  <si>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</si>
  <si>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</si>
  <si>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</si>
  <si>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</si>
  <si>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</si>
  <si>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</si>
  <si>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</si>
  <si>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</si>
  <si>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</si>
  <si>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</si>
  <si>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</si>
  <si>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</si>
  <si>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</si>
  <si>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</si>
  <si>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</si>
  <si>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</si>
  <si>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</si>
  <si>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</si>
  <si>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</si>
  <si>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</si>
  <si>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</si>
  <si>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</si>
  <si>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</si>
  <si>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</si>
  <si>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</si>
  <si>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</si>
  <si>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</si>
  <si>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</si>
  <si>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</si>
  <si>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</si>
  <si>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</si>
  <si>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</si>
  <si>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</si>
  <si>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</si>
  <si>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</si>
  <si>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</si>
  <si>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</si>
  <si>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</si>
  <si>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</si>
  <si>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</si>
  <si>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</si>
  <si>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</si>
  <si>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</si>
  <si>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</si>
  <si>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</si>
  <si>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</si>
  <si>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</si>
  <si>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</si>
  <si>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</si>
  <si>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</si>
  <si>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</si>
  <si>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</si>
  <si>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</si>
  <si>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</si>
  <si>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</si>
  <si>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</si>
  <si>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</si>
  <si>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</si>
  <si>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</si>
  <si>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</si>
  <si>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</si>
  <si>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</si>
  <si>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</si>
  <si>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</si>
  <si>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</si>
  <si>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</si>
  <si>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</si>
  <si>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</si>
  <si>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</si>
  <si>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</si>
  <si>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</si>
  <si>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</si>
  <si>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</si>
  <si>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</si>
  <si>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</si>
  <si>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</si>
  <si>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</si>
  <si>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</si>
  <si>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</si>
  <si>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</si>
  <si>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</si>
  <si>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</si>
  <si>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</si>
  <si>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</si>
  <si>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</si>
  <si>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</si>
  <si>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</si>
  <si>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</si>
  <si>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</si>
  <si>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</si>
  <si>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</si>
  <si>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</si>
  <si>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</si>
  <si>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</si>
  <si>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</si>
  <si>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</si>
  <si>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</si>
  <si>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</si>
  <si>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</si>
  <si>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</si>
  <si>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</si>
  <si>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</si>
  <si>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</si>
  <si>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</si>
  <si>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</si>
  <si>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</si>
  <si>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</si>
  <si>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</si>
  <si>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</si>
  <si>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</si>
  <si>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</si>
  <si>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</si>
  <si>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</si>
  <si>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</si>
  <si>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</si>
  <si>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</si>
  <si>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</si>
  <si>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</si>
  <si>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</si>
  <si>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</si>
  <si>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</si>
  <si>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</si>
  <si>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</si>
  <si>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</si>
  <si>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</si>
  <si>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</si>
  <si>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</si>
  <si>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</si>
  <si>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</si>
  <si>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</si>
  <si>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</si>
  <si>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</si>
  <si>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</si>
  <si>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</si>
  <si>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</si>
  <si>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</si>
  <si>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</si>
  <si>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</si>
  <si>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</si>
  <si>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</si>
  <si>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</si>
  <si>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</si>
  <si>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</si>
  <si>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</si>
  <si>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</si>
  <si>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</si>
  <si>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</si>
  <si>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</si>
  <si>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</si>
  <si>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</si>
  <si>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</si>
  <si>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</si>
  <si>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</si>
  <si>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</si>
  <si>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</si>
  <si>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</si>
  <si>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</si>
  <si>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</si>
  <si>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</si>
  <si>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</si>
  <si>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</si>
  <si>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</si>
  <si>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</si>
  <si>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</si>
  <si>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</si>
  <si>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</si>
  <si>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</si>
  <si>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</si>
  <si>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</si>
  <si>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</si>
  <si>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</si>
  <si>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</si>
  <si>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</si>
  <si>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</si>
  <si>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</si>
  <si>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</si>
  <si>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</si>
  <si>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</si>
  <si>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</si>
  <si>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</si>
  <si>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</si>
  <si>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</si>
  <si>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</si>
  <si>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</si>
  <si>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</si>
  <si>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</si>
  <si>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</si>
  <si>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</si>
  <si>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</si>
  <si>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</si>
  <si>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</si>
  <si>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</si>
  <si>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</si>
  <si>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</si>
  <si>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</si>
  <si>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</si>
  <si>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</si>
  <si>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</si>
  <si>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</si>
  <si>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</si>
  <si>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</si>
  <si>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</si>
  <si>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</si>
  <si>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</si>
  <si>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</si>
  <si>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</si>
  <si>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</si>
  <si>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</si>
  <si>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</si>
  <si>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</si>
  <si>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</si>
  <si>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</si>
  <si>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</si>
  <si>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</si>
  <si>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</si>
  <si>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</si>
  <si>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</si>
  <si>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</si>
  <si>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</si>
  <si>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</si>
  <si>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</si>
  <si>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</si>
  <si>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</si>
  <si>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</si>
  <si>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</si>
  <si>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</si>
  <si>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</si>
  <si>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</si>
  <si>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</si>
  <si>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</si>
  <si>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</si>
  <si>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</si>
  <si>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</si>
  <si>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</si>
  <si>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</si>
  <si>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</si>
  <si>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</si>
  <si>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</si>
  <si>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</si>
  <si>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</si>
  <si>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</si>
  <si>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</si>
  <si>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</si>
  <si>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</si>
  <si>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</si>
  <si>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</si>
  <si>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</si>
  <si>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</si>
  <si>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</si>
  <si>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</si>
  <si>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</si>
  <si>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</si>
  <si>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</si>
  <si>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</si>
  <si>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</si>
  <si>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</si>
  <si>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</si>
  <si>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</si>
  <si>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</si>
  <si>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</si>
  <si>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</si>
  <si>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</si>
  <si>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</si>
  <si>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</si>
  <si>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</si>
  <si>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</si>
  <si>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</si>
  <si>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</si>
  <si>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</si>
  <si>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</si>
  <si>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</si>
  <si>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</si>
  <si>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</si>
  <si>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</si>
  <si>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</si>
  <si>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</si>
  <si>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</si>
  <si>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</si>
  <si>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</si>
  <si>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</si>
  <si>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</si>
  <si>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</si>
  <si>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</si>
  <si>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</si>
  <si>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</si>
  <si>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</si>
  <si>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</si>
  <si>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</si>
  <si>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</si>
  <si>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</si>
  <si>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</si>
  <si>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</si>
  <si>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</si>
  <si>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</si>
  <si>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</si>
  <si>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</si>
  <si>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</si>
  <si>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</si>
  <si>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</si>
  <si>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</si>
  <si>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</si>
  <si>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</si>
  <si>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</si>
  <si>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</si>
  <si>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</si>
  <si>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</si>
  <si>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</si>
  <si>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</si>
  <si>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</si>
  <si>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</si>
  <si>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</si>
  <si>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</si>
  <si>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</si>
  <si>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</si>
  <si>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</si>
  <si>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</si>
  <si>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</si>
  <si>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</si>
  <si>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</si>
  <si>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</si>
  <si>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</si>
  <si>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</si>
  <si>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</si>
  <si>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</si>
  <si>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</si>
  <si>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</si>
  <si>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</si>
  <si>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</si>
  <si>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</si>
  <si>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</si>
  <si>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</si>
  <si>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</si>
  <si>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</si>
  <si>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</si>
  <si>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</si>
  <si>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</si>
  <si>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</si>
  <si>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</si>
  <si>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</si>
  <si>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</si>
  <si>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</si>
  <si>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</si>
  <si>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</si>
  <si>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</si>
  <si>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</si>
  <si>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</si>
  <si>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</si>
  <si>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</si>
  <si>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</si>
  <si>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</si>
  <si>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</si>
  <si>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</si>
  <si>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</si>
  <si>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</si>
  <si>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</si>
  <si>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</si>
  <si>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</si>
  <si>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</si>
  <si>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</si>
  <si>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</si>
  <si>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</si>
  <si>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</si>
  <si>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</si>
  <si>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</si>
  <si>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</si>
  <si>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</si>
  <si>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</si>
  <si>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</si>
  <si>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</si>
  <si>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</si>
  <si>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</si>
  <si>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</si>
  <si>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</si>
  <si>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</si>
  <si>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</si>
  <si>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</si>
  <si>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</si>
  <si>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</si>
  <si>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</si>
  <si>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</si>
  <si>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</si>
  <si>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</si>
  <si>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</si>
  <si>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</si>
  <si>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</si>
  <si>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</si>
  <si>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</si>
  <si>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</si>
  <si>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</si>
  <si>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</si>
  <si>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</si>
  <si>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</si>
  <si>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</si>
  <si>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</si>
  <si>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</si>
  <si>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</si>
  <si>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</si>
  <si>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</si>
  <si>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</si>
  <si>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</si>
  <si>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</si>
  <si>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</si>
  <si>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</si>
  <si>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</si>
  <si>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</si>
  <si>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</si>
  <si>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</si>
  <si>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</si>
  <si>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</si>
  <si>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</si>
  <si>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</si>
  <si>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</si>
  <si>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</si>
  <si>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</si>
  <si>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</si>
  <si>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</si>
  <si>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</si>
  <si>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</si>
  <si>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</si>
  <si>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</si>
  <si>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</si>
  <si>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</si>
  <si>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</si>
  <si>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</si>
  <si>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</si>
  <si>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</si>
  <si>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</si>
  <si>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</si>
  <si>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</si>
  <si>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</si>
  <si>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</si>
  <si>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</si>
  <si>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</si>
  <si>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</si>
  <si>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</si>
  <si>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</si>
  <si>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</si>
  <si>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</si>
  <si>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</si>
  <si>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</si>
  <si>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</si>
  <si>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</si>
  <si>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</si>
  <si>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</si>
  <si>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</si>
  <si>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</si>
  <si>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</si>
  <si>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</si>
  <si>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</si>
  <si>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</si>
  <si>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</si>
  <si>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</si>
  <si>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</si>
  <si>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</si>
  <si>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</si>
  <si>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</si>
  <si>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</si>
  <si>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</si>
  <si>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</si>
  <si>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</si>
  <si>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</si>
  <si>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</si>
  <si>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</si>
  <si>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</si>
  <si>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</si>
  <si>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</si>
  <si>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</si>
  <si>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</si>
  <si>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</si>
  <si>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</si>
  <si>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</si>
  <si>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</si>
  <si>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</si>
  <si>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</si>
  <si>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</si>
  <si>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</si>
  <si>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</si>
  <si>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</si>
  <si>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</si>
  <si>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</si>
  <si>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</si>
  <si>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</si>
  <si>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</si>
  <si>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</si>
  <si>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</si>
  <si>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</si>
  <si>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</si>
  <si>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</si>
  <si>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</si>
  <si>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</si>
  <si>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</si>
  <si>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</si>
  <si>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</si>
  <si>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</si>
  <si>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</si>
  <si>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</si>
  <si>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</si>
  <si>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</si>
  <si>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</si>
  <si>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</si>
  <si>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</si>
  <si>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</si>
  <si>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</si>
  <si>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</si>
  <si>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</si>
  <si>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</si>
  <si>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</si>
  <si>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</si>
  <si>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</si>
  <si>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</si>
  <si>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</si>
  <si>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</si>
  <si>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</si>
  <si>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</si>
  <si>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</si>
  <si>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</si>
  <si>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</si>
  <si>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</si>
  <si>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</si>
  <si>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</si>
  <si>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</si>
  <si>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</si>
  <si>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</si>
  <si>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</si>
  <si>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</si>
  <si>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</si>
  <si>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</si>
  <si>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</si>
  <si>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</si>
  <si>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</si>
  <si>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</si>
  <si>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</si>
  <si>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</si>
  <si>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</si>
  <si>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</si>
  <si>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</si>
  <si>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</si>
  <si>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</si>
  <si>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</si>
  <si>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</si>
  <si>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</si>
  <si>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</si>
  <si>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</si>
  <si>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</si>
  <si>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</si>
  <si>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</si>
  <si>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</si>
  <si>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</si>
  <si>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</si>
  <si>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</si>
  <si>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</si>
  <si>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</si>
  <si>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</si>
  <si>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</si>
  <si>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</si>
  <si>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</si>
  <si>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</si>
  <si>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</si>
  <si>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</si>
  <si>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</si>
  <si>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</si>
  <si>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</si>
  <si>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</si>
  <si>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</si>
  <si>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</si>
  <si>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</si>
  <si>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</si>
  <si>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</si>
  <si>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</si>
  <si>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</si>
  <si>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</si>
  <si>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</si>
  <si>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</si>
  <si>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</si>
  <si>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</si>
  <si>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</si>
  <si>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</si>
  <si>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</si>
  <si>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</si>
  <si>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</si>
  <si>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</si>
  <si>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</si>
  <si>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</si>
  <si>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</si>
  <si>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</si>
  <si>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</si>
  <si>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</si>
  <si>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</si>
  <si>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</si>
  <si>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</si>
  <si>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</si>
  <si>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</si>
  <si>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</si>
  <si>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</si>
  <si>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</si>
  <si>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</si>
  <si>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</si>
  <si>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</si>
  <si>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</si>
  <si>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</si>
  <si>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</si>
  <si>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</si>
  <si>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</si>
  <si>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</si>
  <si>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</si>
  <si>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</si>
  <si>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</si>
  <si>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</si>
  <si>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</si>
  <si>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</si>
  <si>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</si>
  <si>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</si>
  <si>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</si>
  <si>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</si>
  <si>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</si>
  <si>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</si>
  <si>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</si>
  <si>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</si>
  <si>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</si>
  <si>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</si>
  <si>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</si>
  <si>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</si>
  <si>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</si>
  <si>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</si>
  <si>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</si>
  <si>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</si>
  <si>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</si>
  <si>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</si>
  <si>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</si>
  <si>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</si>
  <si>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</si>
  <si>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</si>
  <si>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</si>
  <si>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</si>
  <si>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</si>
  <si>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</si>
  <si>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</si>
  <si>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</si>
  <si>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</si>
  <si>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</si>
  <si>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</si>
  <si>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</si>
  <si>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</si>
  <si>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</si>
  <si>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</si>
  <si>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</si>
  <si>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</si>
  <si>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</si>
  <si>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</si>
  <si>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</si>
  <si>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</si>
  <si>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</si>
  <si>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</si>
  <si>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</si>
  <si>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</si>
  <si>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</si>
  <si>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</si>
  <si>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</si>
  <si>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</si>
  <si>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</si>
  <si>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</si>
  <si>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</si>
  <si>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</si>
  <si>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</si>
  <si>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</si>
  <si>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</si>
  <si>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</si>
  <si>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</si>
  <si>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</si>
  <si>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</si>
  <si>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</si>
  <si>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</si>
  <si>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</si>
  <si>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</si>
  <si>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</si>
  <si>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</si>
  <si>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</si>
  <si>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</si>
  <si>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</si>
  <si>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</si>
  <si>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</si>
  <si>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</si>
  <si>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</si>
  <si>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</si>
  <si>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</si>
  <si>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</si>
  <si>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</si>
  <si>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</si>
  <si>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</si>
  <si>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</si>
  <si>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</si>
  <si>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</si>
  <si>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</si>
  <si>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</si>
  <si>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</si>
  <si>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</si>
  <si>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</si>
  <si>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</si>
  <si>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</si>
  <si>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</si>
  <si>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</si>
  <si>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</si>
  <si>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</si>
  <si>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</si>
  <si>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</si>
  <si>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</si>
  <si>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</si>
  <si>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</si>
  <si>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</si>
  <si>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</si>
  <si>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</si>
  <si>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</si>
  <si>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</si>
  <si>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</si>
  <si>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</si>
  <si>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</si>
  <si>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</si>
  <si>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</si>
  <si>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</si>
  <si>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</si>
  <si>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</si>
  <si>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</si>
  <si>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</si>
  <si>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</si>
  <si>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</si>
  <si>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</si>
  <si>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</si>
  <si>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</si>
  <si>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</si>
  <si>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</si>
  <si>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</si>
  <si>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</si>
  <si>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</si>
  <si>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</si>
  <si>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</si>
  <si>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</si>
  <si>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</si>
  <si>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</si>
  <si>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</si>
  <si>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</si>
  <si>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</si>
  <si>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</si>
  <si>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</si>
  <si>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</si>
  <si>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</si>
  <si>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</si>
  <si>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</si>
  <si>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</si>
  <si>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</si>
  <si>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</si>
  <si>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</si>
  <si>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</si>
  <si>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</si>
  <si>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</si>
  <si>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</si>
  <si>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</si>
  <si>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</si>
  <si>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</si>
  <si>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</si>
  <si>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</si>
  <si>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</si>
  <si>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</si>
  <si>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</si>
  <si>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</si>
  <si>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</si>
  <si>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</si>
  <si>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</si>
  <si>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</si>
  <si>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</si>
  <si>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</si>
  <si>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</si>
  <si>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</si>
  <si>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</si>
  <si>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</si>
  <si>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</si>
  <si>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</si>
  <si>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</si>
  <si>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</si>
  <si>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</si>
  <si>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</si>
  <si>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</si>
  <si>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</si>
  <si>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</si>
  <si>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</si>
  <si>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</si>
  <si>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</si>
  <si>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</si>
  <si>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</si>
  <si>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</si>
  <si>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</si>
  <si>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</si>
  <si>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</si>
  <si>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</si>
  <si>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</si>
  <si>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</si>
  <si>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</si>
  <si>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</si>
  <si>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</si>
  <si>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</si>
  <si>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</si>
  <si>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</si>
  <si>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</si>
  <si>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</si>
  <si>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</si>
  <si>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</si>
  <si>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</si>
  <si>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</si>
  <si>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</si>
  <si>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</si>
  <si>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</si>
  <si>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</si>
  <si>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</si>
  <si>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</si>
  <si>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</si>
  <si>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</si>
  <si>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</si>
  <si>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</si>
  <si>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</si>
  <si>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</si>
  <si>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</si>
  <si>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</si>
  <si>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</si>
  <si>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</si>
  <si>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</si>
  <si>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</si>
  <si>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</si>
  <si>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</si>
  <si>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</si>
  <si>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</si>
  <si>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</si>
  <si>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</si>
  <si>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</si>
  <si>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</si>
  <si>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</si>
  <si>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</si>
  <si>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</si>
  <si>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</si>
  <si>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</si>
  <si>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</si>
  <si>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</si>
  <si>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</si>
  <si>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</si>
  <si>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</si>
  <si>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</si>
  <si>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</si>
  <si>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</si>
  <si>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</si>
  <si>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</si>
  <si>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</si>
  <si>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</si>
  <si>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</si>
  <si>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</si>
  <si>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</si>
  <si>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</si>
  <si>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</si>
  <si>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</si>
  <si>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</si>
  <si>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</si>
  <si>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</si>
  <si>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</si>
  <si>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</si>
  <si>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</si>
  <si>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</si>
  <si>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</si>
  <si>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</si>
  <si>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</si>
  <si>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</si>
  <si>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</si>
  <si>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</si>
  <si>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</si>
  <si>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</si>
  <si>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</si>
  <si>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</si>
  <si>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</si>
  <si>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</si>
  <si>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</si>
  <si>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</si>
  <si>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</si>
  <si>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</si>
  <si>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</si>
  <si>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</si>
  <si>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</si>
  <si>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</si>
  <si>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</si>
  <si>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</si>
  <si>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</si>
  <si>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</si>
  <si>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</si>
  <si>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</si>
  <si>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</si>
  <si>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</si>
  <si>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</si>
  <si>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</si>
  <si>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</si>
  <si>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</si>
  <si>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</si>
  <si>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</si>
  <si>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</si>
  <si>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</si>
  <si>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</si>
  <si>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</si>
  <si>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</si>
  <si>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</si>
  <si>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</si>
  <si>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</si>
  <si>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</si>
  <si>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</si>
  <si>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</si>
  <si>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</si>
  <si>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</si>
  <si>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</si>
  <si>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</si>
  <si>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</si>
  <si>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</si>
  <si>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</si>
  <si>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</si>
  <si>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</si>
  <si>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</si>
  <si>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</si>
  <si>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</si>
  <si>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</si>
  <si>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</si>
  <si>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</si>
  <si>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</si>
  <si>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</si>
  <si>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</si>
  <si>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</si>
  <si>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</si>
  <si>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</si>
  <si>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</si>
  <si>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</si>
  <si>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</si>
  <si>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</si>
  <si>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</si>
  <si>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</si>
  <si>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</si>
  <si>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</si>
  <si>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</si>
  <si>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</si>
  <si>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</si>
  <si>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</si>
  <si>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</si>
  <si>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</si>
  <si>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</si>
  <si>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</si>
  <si>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</si>
  <si>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</si>
  <si>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</si>
  <si>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</si>
  <si>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</si>
  <si>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</si>
  <si>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</si>
  <si>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</si>
  <si>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</si>
  <si>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</si>
  <si>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</si>
  <si>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</si>
  <si>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</si>
  <si>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</si>
  <si>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</si>
  <si>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</si>
  <si>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</si>
  <si>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</si>
  <si>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</si>
  <si>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</si>
  <si>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</si>
  <si>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</si>
  <si>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</si>
  <si>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</si>
  <si>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</si>
  <si>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</si>
  <si>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</si>
  <si>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</si>
  <si>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</si>
  <si>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</si>
  <si>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</si>
  <si>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</si>
  <si>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</si>
  <si>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</si>
  <si>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</si>
  <si>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</si>
  <si>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</si>
  <si>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</si>
  <si>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</si>
  <si>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</si>
  <si>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</si>
  <si>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</si>
  <si>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</si>
  <si>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</si>
  <si>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</si>
  <si>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</si>
  <si>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</si>
  <si>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</si>
  <si>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</si>
  <si>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</si>
  <si>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</si>
  <si>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</si>
  <si>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</si>
  <si>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</si>
  <si>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</si>
  <si>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</si>
  <si>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</si>
  <si>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</si>
  <si>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</si>
  <si>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</si>
  <si>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</si>
  <si>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</si>
  <si>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</si>
  <si>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</si>
  <si>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</si>
  <si>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</si>
  <si>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</si>
  <si>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</si>
  <si>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</si>
  <si>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</si>
  <si>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</si>
  <si>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</si>
  <si>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</si>
  <si>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</si>
  <si>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</si>
  <si>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</si>
  <si>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</si>
  <si>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</si>
  <si>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</si>
  <si>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</si>
  <si>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</si>
  <si>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</si>
  <si>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</si>
  <si>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</si>
  <si>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</si>
  <si>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</si>
  <si>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</si>
  <si>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</si>
  <si>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</si>
  <si>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</si>
  <si>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</si>
  <si>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</si>
  <si>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</si>
  <si>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</si>
  <si>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</si>
  <si>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</si>
  <si>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</si>
  <si>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</si>
  <si>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</si>
  <si>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</si>
  <si>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</si>
  <si>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</si>
  <si>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</si>
  <si>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</si>
  <si>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</si>
  <si>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</si>
  <si>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</si>
  <si>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</si>
  <si>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</si>
  <si>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</si>
  <si>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</si>
  <si>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</si>
  <si>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</si>
  <si>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</si>
  <si>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</si>
  <si>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</si>
  <si>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</si>
  <si>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</si>
  <si>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</si>
  <si>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</si>
  <si>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</si>
  <si>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</si>
  <si>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</si>
  <si>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</si>
  <si>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</si>
  <si>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</si>
  <si>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</si>
  <si>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</si>
  <si>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</si>
  <si>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</si>
  <si>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</si>
  <si>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</si>
  <si>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</si>
  <si>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</si>
  <si>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</si>
  <si>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</si>
  <si>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</si>
  <si>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</si>
  <si>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</si>
  <si>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</si>
  <si>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</si>
  <si>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</si>
  <si>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</si>
  <si>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</si>
  <si>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</si>
  <si>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</si>
  <si>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</si>
  <si>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</si>
  <si>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</si>
  <si>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</si>
  <si>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</si>
  <si>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</si>
  <si>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</si>
  <si>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</si>
  <si>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</si>
  <si>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</si>
  <si>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</si>
  <si>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</si>
  <si>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</si>
  <si>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</si>
  <si>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</si>
  <si>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</si>
  <si>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</si>
  <si>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</si>
  <si>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</si>
  <si>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</si>
  <si>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</si>
  <si>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</si>
  <si>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</si>
  <si>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</si>
  <si>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</si>
  <si>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</si>
  <si>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</si>
  <si>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</si>
  <si>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</si>
  <si>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</si>
  <si>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</si>
  <si>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</si>
  <si>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</si>
  <si>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</si>
  <si>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</si>
  <si>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</si>
  <si>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</si>
  <si>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</si>
  <si>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</si>
  <si>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</si>
  <si>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</si>
  <si>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</si>
  <si>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</si>
  <si>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</si>
  <si>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</si>
  <si>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</si>
  <si>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</si>
  <si>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</si>
  <si>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</si>
  <si>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</si>
  <si>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</si>
  <si>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</si>
  <si>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</si>
  <si>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</si>
  <si>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</si>
  <si>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</si>
  <si>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</si>
  <si>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</si>
  <si>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</si>
  <si>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</si>
  <si>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</si>
  <si>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</si>
  <si>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</si>
  <si>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</si>
  <si>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</si>
  <si>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</si>
  <si>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</si>
  <si>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</si>
  <si>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</si>
  <si>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</si>
  <si>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</si>
  <si>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</si>
  <si>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</si>
  <si>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</si>
  <si>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</si>
  <si>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</si>
  <si>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</si>
  <si>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</si>
  <si>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</si>
  <si>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</si>
  <si>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</si>
  <si>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</si>
  <si>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</si>
  <si>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</si>
  <si>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</si>
  <si>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</si>
  <si>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</si>
  <si>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</si>
  <si>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</si>
  <si>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</si>
  <si>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</si>
  <si>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</si>
  <si>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</si>
  <si>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</si>
  <si>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</si>
  <si>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</si>
  <si>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</si>
  <si>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</si>
  <si>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</si>
  <si>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</si>
  <si>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</si>
  <si>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</si>
  <si>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</si>
  <si>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</si>
  <si>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</si>
  <si>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</si>
  <si>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</si>
  <si>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</si>
  <si>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</si>
  <si>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</si>
  <si>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</si>
  <si>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</si>
  <si>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</si>
  <si>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</si>
  <si>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</si>
  <si>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</si>
  <si>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</si>
  <si>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</si>
  <si>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</si>
  <si>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</si>
  <si>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</si>
  <si>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</si>
  <si>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</si>
  <si>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</si>
  <si>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</si>
  <si>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</si>
  <si>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</si>
  <si>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</si>
  <si>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</si>
  <si>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</si>
  <si>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</si>
  <si>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</si>
  <si>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</si>
  <si>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</si>
  <si>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</si>
  <si>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</si>
  <si>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</si>
  <si>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</si>
  <si>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</si>
  <si>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</si>
  <si>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</si>
  <si>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</si>
  <si>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</si>
  <si>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</si>
  <si>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</si>
  <si>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</si>
  <si>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</si>
  <si>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</si>
  <si>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</si>
  <si>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</si>
  <si>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</si>
  <si>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</si>
  <si>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</si>
  <si>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</si>
  <si>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</si>
  <si>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</si>
  <si>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</si>
  <si>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</si>
  <si>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</si>
  <si>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</si>
  <si>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</si>
  <si>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</si>
  <si>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</si>
  <si>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</si>
  <si>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</si>
  <si>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</si>
  <si>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</si>
  <si>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</si>
  <si>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</si>
  <si>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</si>
  <si>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</si>
  <si>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</si>
  <si>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</si>
  <si>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</si>
  <si>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</si>
  <si>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</si>
  <si>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</si>
  <si>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</si>
  <si>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</si>
  <si>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</si>
  <si>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</si>
  <si>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</si>
  <si>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</si>
  <si>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</si>
  <si>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</si>
  <si>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</si>
  <si>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</si>
  <si>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</si>
  <si>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</si>
  <si>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</si>
  <si>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</si>
  <si>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</si>
  <si>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</si>
  <si>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</si>
  <si>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</si>
  <si>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</si>
  <si>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</si>
  <si>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</si>
  <si>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</si>
  <si>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</si>
  <si>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</si>
  <si>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</si>
  <si>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</si>
  <si>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</si>
  <si>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</si>
  <si>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</si>
  <si>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</si>
  <si>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</si>
  <si>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</si>
  <si>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</si>
  <si>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</si>
  <si>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</si>
  <si>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</si>
  <si>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</si>
  <si>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</si>
  <si>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</si>
  <si>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</si>
  <si>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</si>
  <si>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</si>
  <si>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</si>
  <si>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</si>
  <si>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</si>
  <si>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</si>
  <si>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</si>
  <si>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</si>
  <si>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</si>
  <si>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</si>
  <si>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</si>
  <si>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</si>
  <si>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</si>
  <si>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</si>
  <si>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</si>
  <si>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</si>
  <si>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</si>
  <si>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</si>
  <si>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</si>
  <si>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</si>
  <si>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</si>
  <si>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</si>
  <si>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</si>
  <si>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</si>
  <si>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</si>
  <si>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</si>
  <si>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</si>
  <si>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</si>
  <si>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</si>
  <si>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</si>
  <si>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</si>
  <si>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</si>
  <si>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</si>
  <si>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</si>
  <si>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</si>
  <si>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</si>
  <si>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</si>
  <si>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</si>
  <si>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</si>
  <si>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</si>
  <si>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</si>
  <si>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</si>
  <si>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</si>
  <si>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</si>
  <si>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</si>
  <si>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</si>
  <si>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</si>
  <si>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</si>
  <si>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</si>
  <si>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</si>
  <si>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</si>
  <si>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</si>
  <si>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</si>
  <si>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</si>
  <si>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</si>
  <si>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</si>
  <si>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</si>
  <si>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</si>
  <si>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</si>
  <si>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</si>
  <si>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</si>
  <si>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</si>
  <si>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</si>
  <si>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</si>
  <si>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</si>
  <si>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</si>
  <si>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</si>
  <si>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</si>
  <si>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</si>
  <si>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</si>
  <si>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</si>
  <si>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</si>
  <si>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</si>
  <si>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</si>
  <si>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</si>
  <si>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</si>
  <si>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</si>
  <si>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</si>
  <si>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</si>
  <si>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</si>
  <si>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</si>
  <si>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</si>
  <si>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</si>
  <si>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</si>
  <si>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</si>
  <si>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</si>
  <si>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</si>
  <si>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</si>
  <si>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</si>
  <si>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</si>
  <si>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</si>
  <si>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</si>
  <si>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</si>
  <si>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</si>
  <si>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</si>
  <si>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</si>
  <si>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</si>
  <si>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</si>
  <si>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</si>
  <si>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</si>
  <si>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</si>
  <si>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</si>
  <si>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</si>
  <si>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</si>
  <si>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</si>
  <si>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</si>
  <si>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</si>
  <si>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</si>
  <si>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</si>
  <si>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</si>
  <si>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</si>
  <si>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</si>
  <si>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</si>
  <si>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</si>
  <si>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</si>
  <si>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</si>
  <si>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</si>
  <si>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</si>
  <si>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</si>
  <si>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</si>
  <si>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</si>
  <si>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</si>
  <si>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</si>
  <si>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</si>
  <si>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</si>
  <si>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</si>
  <si>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</si>
  <si>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</si>
  <si>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</si>
  <si>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</si>
  <si>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</si>
  <si>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</si>
  <si>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</si>
  <si>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</si>
  <si>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</si>
  <si>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</si>
  <si>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</si>
  <si>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</si>
  <si>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</si>
  <si>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</si>
  <si>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</si>
  <si>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</si>
  <si>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</si>
  <si>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</si>
  <si>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</si>
  <si>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</si>
  <si>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</si>
  <si>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</si>
  <si>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</si>
  <si>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</si>
  <si>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</si>
  <si>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</si>
  <si>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</si>
  <si>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</si>
  <si>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</si>
  <si>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</si>
  <si>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</si>
  <si>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</si>
  <si>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</si>
  <si>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</si>
  <si>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</si>
  <si>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</si>
  <si>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</si>
  <si>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</si>
  <si>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</si>
  <si>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</si>
  <si>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</si>
  <si>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</si>
  <si>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</si>
  <si>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</si>
  <si>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</si>
  <si>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</si>
  <si>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</si>
  <si>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</si>
  <si>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</si>
  <si>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</si>
  <si>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</si>
  <si>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</si>
  <si>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</si>
  <si>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</si>
  <si>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</si>
  <si>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</si>
  <si>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</si>
  <si>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</si>
  <si>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</si>
  <si>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</si>
  <si>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</si>
  <si>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</si>
  <si>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</si>
  <si>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</si>
  <si>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</si>
  <si>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</si>
  <si>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</si>
  <si>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</si>
  <si>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</si>
  <si>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</si>
  <si>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</si>
  <si>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</si>
  <si>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</si>
  <si>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</si>
  <si>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</si>
  <si>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</si>
  <si>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</si>
  <si>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</si>
  <si>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</si>
  <si>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</si>
  <si>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</si>
  <si>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</si>
  <si>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</si>
  <si>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</si>
  <si>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</si>
  <si>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</si>
  <si>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</si>
  <si>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</si>
  <si>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</si>
  <si>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</si>
  <si>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</si>
  <si>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</si>
  <si>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</si>
  <si>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</si>
  <si>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</si>
  <si>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</si>
  <si>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</si>
  <si>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</si>
  <si>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</si>
  <si>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</si>
  <si>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</si>
  <si>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</si>
  <si>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</si>
  <si>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</si>
  <si>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</si>
  <si>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</si>
  <si>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</si>
  <si>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</si>
  <si>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</si>
  <si>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</si>
  <si>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</si>
  <si>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</si>
  <si>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</si>
  <si>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</si>
  <si>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</si>
  <si>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</si>
  <si>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</si>
  <si>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</si>
  <si>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</si>
  <si>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</si>
  <si>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</si>
  <si>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</si>
  <si>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</si>
  <si>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</si>
  <si>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</si>
  <si>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</si>
  <si>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</si>
  <si>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</si>
  <si>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</si>
  <si>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</si>
  <si>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</si>
  <si>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</si>
  <si>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</si>
  <si>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</si>
  <si>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</si>
  <si>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</si>
  <si>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</si>
  <si>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</si>
  <si>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</si>
  <si>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</si>
  <si>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</si>
  <si>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</si>
  <si>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</si>
  <si>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</si>
  <si>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</si>
  <si>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</si>
  <si>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</si>
  <si>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</si>
  <si>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</si>
  <si>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</si>
  <si>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</si>
  <si>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</si>
  <si>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</si>
  <si>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</si>
  <si>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</si>
  <si>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</si>
  <si>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</si>
  <si>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</si>
  <si>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</si>
  <si>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</si>
  <si>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</si>
  <si>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</si>
  <si>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</si>
  <si>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</si>
  <si>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</si>
  <si>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</si>
  <si>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</si>
  <si>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</si>
  <si>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</si>
  <si>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</si>
  <si>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</si>
  <si>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</si>
  <si>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</si>
  <si>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</si>
  <si>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</si>
  <si>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</si>
  <si>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</si>
  <si>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</si>
  <si>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</si>
  <si>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</si>
  <si>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</si>
  <si>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</si>
  <si>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</si>
  <si>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</si>
  <si>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</si>
  <si>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</si>
  <si>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</si>
  <si>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</si>
  <si>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</si>
  <si>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</si>
  <si>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</si>
  <si>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</si>
  <si>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</si>
  <si>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</si>
  <si>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</si>
  <si>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</si>
  <si>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</si>
  <si>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</si>
  <si>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</si>
  <si>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</si>
  <si>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</si>
  <si>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</si>
  <si>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</si>
  <si>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</si>
  <si>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</si>
  <si>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</si>
  <si>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</si>
  <si>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</si>
  <si>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</si>
  <si>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</si>
  <si>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</si>
  <si>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</si>
  <si>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</si>
  <si>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</si>
  <si>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</si>
  <si>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</si>
  <si>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</si>
  <si>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</si>
  <si>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</si>
  <si>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</si>
  <si>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</si>
  <si>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</si>
  <si>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</si>
  <si>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</si>
  <si>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</si>
  <si>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</si>
  <si>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</si>
  <si>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</si>
  <si>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</si>
  <si>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</si>
  <si>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</si>
  <si>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</si>
  <si>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</si>
  <si>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</si>
  <si>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</si>
  <si>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</si>
  <si>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</si>
  <si>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</si>
  <si>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</si>
  <si>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</si>
  <si>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</si>
  <si>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</si>
  <si>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</si>
  <si>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</si>
  <si>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</si>
  <si>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</si>
  <si>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</si>
  <si>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</si>
  <si>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</si>
  <si>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</si>
  <si>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</si>
  <si>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</si>
  <si>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</si>
  <si>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</si>
  <si>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</si>
  <si>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</si>
  <si>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</si>
  <si>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</si>
  <si>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</si>
  <si>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</si>
  <si>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</si>
  <si>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</si>
  <si>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</si>
  <si>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</si>
  <si>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</si>
  <si>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</si>
  <si>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</si>
  <si>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</si>
  <si>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</si>
  <si>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</si>
  <si>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</si>
  <si>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</si>
  <si>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</si>
  <si>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</si>
  <si>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</si>
  <si>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</si>
  <si>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</si>
  <si>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</si>
  <si>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</si>
  <si>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</si>
  <si>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</si>
  <si>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</si>
  <si>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</si>
  <si>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</si>
  <si>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</si>
  <si>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</si>
  <si>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</si>
  <si>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</si>
  <si>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</si>
  <si>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</si>
  <si>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</si>
  <si>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</si>
  <si>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</si>
  <si>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</si>
  <si>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</si>
  <si>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</si>
  <si>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</si>
  <si>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</si>
  <si>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</si>
  <si>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</si>
  <si>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</si>
  <si>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</si>
  <si>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</si>
  <si>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</si>
  <si>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</si>
  <si>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</si>
  <si>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</si>
  <si>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</si>
  <si>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</si>
  <si>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</si>
  <si>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</si>
  <si>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</si>
  <si>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</si>
  <si>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</si>
  <si>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</si>
  <si>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</si>
  <si>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</si>
  <si>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</si>
  <si>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</si>
  <si>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</si>
  <si>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</si>
  <si>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</si>
  <si>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</si>
  <si>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</si>
  <si>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</si>
  <si>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</si>
  <si>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</si>
  <si>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</si>
  <si>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</si>
  <si>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</si>
  <si>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</si>
  <si>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</si>
  <si>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</si>
  <si>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</si>
  <si>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</si>
  <si>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</si>
  <si>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</si>
  <si>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</si>
  <si>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</si>
  <si>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</si>
  <si>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</si>
  <si>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</si>
  <si>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</si>
  <si>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</si>
  <si>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</si>
  <si>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</si>
  <si>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</si>
  <si>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</si>
  <si>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</si>
  <si>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</si>
  <si>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</si>
  <si>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</si>
  <si>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</si>
  <si>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</si>
  <si>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</si>
  <si>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</si>
  <si>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</si>
  <si>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</si>
  <si>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</si>
  <si>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</si>
  <si>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</si>
  <si>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</si>
  <si>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</si>
  <si>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</si>
  <si>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</si>
  <si>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</si>
  <si>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</si>
  <si>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</si>
  <si>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</si>
  <si>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</si>
  <si>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</si>
  <si>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</si>
  <si>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</si>
  <si>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</si>
  <si>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</si>
  <si>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</si>
  <si>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</si>
  <si>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</si>
  <si>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</si>
  <si>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</si>
  <si>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</si>
  <si>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</si>
  <si>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</si>
  <si>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</si>
  <si>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</si>
  <si>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</si>
  <si>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</si>
  <si>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</si>
  <si>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</si>
  <si>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</si>
  <si>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</si>
  <si>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</si>
  <si>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</si>
  <si>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</si>
  <si>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</si>
  <si>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</si>
  <si>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</si>
  <si>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</si>
  <si>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</si>
  <si>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</si>
  <si>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</si>
  <si>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</si>
  <si>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</si>
  <si>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</si>
  <si>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</si>
  <si>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</si>
  <si>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</si>
  <si>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</si>
  <si>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</si>
  <si>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</si>
  <si>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</si>
  <si>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</si>
  <si>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</si>
  <si>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</si>
  <si>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</si>
  <si>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</si>
  <si>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</si>
  <si>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</si>
  <si>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</si>
  <si>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</si>
  <si>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</si>
  <si>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</si>
  <si>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</si>
  <si>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</si>
  <si>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</si>
  <si>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</si>
  <si>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</si>
  <si>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</si>
  <si>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</si>
  <si>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</si>
  <si>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</si>
  <si>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</si>
  <si>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</si>
  <si>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</si>
  <si>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</si>
  <si>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</si>
  <si>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</si>
  <si>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</si>
  <si>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</si>
  <si>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</si>
  <si>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</si>
  <si>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</si>
  <si>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</si>
  <si>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</si>
  <si>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</si>
  <si>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</si>
  <si>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</si>
  <si>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</si>
  <si>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</si>
  <si>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</si>
  <si>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</si>
  <si>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</si>
  <si>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</si>
  <si>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</si>
  <si>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</si>
  <si>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</si>
  <si>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</si>
  <si>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</si>
  <si>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</si>
  <si>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</si>
  <si>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</si>
  <si>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</si>
  <si>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</si>
  <si>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</si>
  <si>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</si>
  <si>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</si>
  <si>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</si>
  <si>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</si>
  <si>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</si>
  <si>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</si>
  <si>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</si>
  <si>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</si>
  <si>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</si>
  <si>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</si>
  <si>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</si>
  <si>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</si>
  <si>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</si>
  <si>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</si>
  <si>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</si>
  <si>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</si>
  <si>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</si>
  <si>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</si>
  <si>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</si>
  <si>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</si>
  <si>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</si>
  <si>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</si>
  <si>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</si>
  <si>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</si>
  <si>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</si>
  <si>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</si>
  <si>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</si>
  <si>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</si>
  <si>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</si>
  <si>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</si>
  <si>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</si>
  <si>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</si>
  <si>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</si>
  <si>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</si>
  <si>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</si>
  <si>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</si>
  <si>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</si>
  <si>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</si>
  <si>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</si>
  <si>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</si>
  <si>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</si>
  <si>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</si>
  <si>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</si>
  <si>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</si>
  <si>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</si>
  <si>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</si>
  <si>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</si>
  <si>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</si>
  <si>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</si>
  <si>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</si>
  <si>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</si>
  <si>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</si>
  <si>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</si>
  <si>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</si>
  <si>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</si>
  <si>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</si>
  <si>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</si>
  <si>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</si>
  <si>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</si>
  <si>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</si>
  <si>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</si>
  <si>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</si>
  <si>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</si>
  <si>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</si>
  <si>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</si>
  <si>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</si>
  <si>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</si>
  <si>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</si>
  <si>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</si>
  <si>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</si>
  <si>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</si>
  <si>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</si>
  <si>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</si>
  <si>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</si>
  <si>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</si>
  <si>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</si>
  <si>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</si>
  <si>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</si>
  <si>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</si>
  <si>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</si>
  <si>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</si>
  <si>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</si>
  <si>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</si>
  <si>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</si>
  <si>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</si>
  <si>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</si>
  <si>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</si>
  <si>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</si>
  <si>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</si>
  <si>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</si>
  <si>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</si>
  <si>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</si>
  <si>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</si>
  <si>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</si>
  <si>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</si>
  <si>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</si>
  <si>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</si>
  <si>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</si>
  <si>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</si>
  <si>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</si>
  <si>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</si>
  <si>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</si>
  <si>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</si>
  <si>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</si>
  <si>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</si>
  <si>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</si>
  <si>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</si>
  <si>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</si>
  <si>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</si>
  <si>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</si>
  <si>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</si>
  <si>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</si>
  <si>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</si>
  <si>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</si>
  <si>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</si>
  <si>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</si>
  <si>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</si>
  <si>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</si>
  <si>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</si>
  <si>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</si>
  <si>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</si>
  <si>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</si>
  <si>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</si>
  <si>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</si>
  <si>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</si>
  <si>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</si>
  <si>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</si>
  <si>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</si>
  <si>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</si>
  <si>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</si>
  <si>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</si>
  <si>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</si>
  <si>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</si>
  <si>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</si>
  <si>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</si>
  <si>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</si>
  <si>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</si>
  <si>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</si>
  <si>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</si>
  <si>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</si>
  <si>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</si>
  <si>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</si>
  <si>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</si>
  <si>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</si>
  <si>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</si>
  <si>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</si>
  <si>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</si>
  <si>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</si>
  <si>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</si>
  <si>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</si>
  <si>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</si>
  <si>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</si>
  <si>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</si>
  <si>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</si>
  <si>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</si>
  <si>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</si>
  <si>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</si>
  <si>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</si>
  <si>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</si>
  <si>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</si>
  <si>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</si>
  <si>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</si>
  <si>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</si>
  <si>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</si>
  <si>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</si>
  <si>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</si>
  <si>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</si>
  <si>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</si>
  <si>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</si>
  <si>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</si>
  <si>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</si>
  <si>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</si>
  <si>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</si>
  <si>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</si>
  <si>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</si>
  <si>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</si>
  <si>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</si>
  <si>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</si>
  <si>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</si>
  <si>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</si>
  <si>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</si>
  <si>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</si>
  <si>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</si>
  <si>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</si>
  <si>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</si>
  <si>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</si>
  <si>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</si>
  <si>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</si>
  <si>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</si>
  <si>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</si>
  <si>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</si>
  <si>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</si>
  <si>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</si>
  <si>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</si>
  <si>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</si>
  <si>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</si>
  <si>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</si>
  <si>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</si>
  <si>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</si>
  <si>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</si>
  <si>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</si>
  <si>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</si>
  <si>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</si>
  <si>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</si>
  <si>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</si>
  <si>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</si>
  <si>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</si>
  <si>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</si>
  <si>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</si>
  <si>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</si>
  <si>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</si>
  <si>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</si>
  <si>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</si>
  <si>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</si>
  <si>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</si>
  <si>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</si>
  <si>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</si>
  <si>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</si>
  <si>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</si>
  <si>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</si>
  <si>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</si>
  <si>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</si>
  <si>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</si>
  <si>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</si>
  <si>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</si>
  <si>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</si>
  <si>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</si>
  <si>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</si>
  <si>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</si>
  <si>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</si>
  <si>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</si>
  <si>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</si>
  <si>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</si>
  <si>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</si>
  <si>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</si>
  <si>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</si>
  <si>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</si>
  <si>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</si>
  <si>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</si>
  <si>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</si>
  <si>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</si>
  <si>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</si>
  <si>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</si>
  <si>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</si>
  <si>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</si>
  <si>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</si>
  <si>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</si>
  <si>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</si>
  <si>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</si>
  <si>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</si>
  <si>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</si>
  <si>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</si>
  <si>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</si>
  <si>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</si>
  <si>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</si>
  <si>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</si>
  <si>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</si>
  <si>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</si>
  <si>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</si>
  <si>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</si>
  <si>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</si>
  <si>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</si>
  <si>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</si>
  <si>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</si>
  <si>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</si>
  <si>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</si>
  <si>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</si>
  <si>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</si>
  <si>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</si>
  <si>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</si>
  <si>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</si>
  <si>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</si>
  <si>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</si>
  <si>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</si>
  <si>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</si>
  <si>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</si>
  <si>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</si>
  <si>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</si>
  <si>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</si>
  <si>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</si>
  <si>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</si>
  <si>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</si>
  <si>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</si>
  <si>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</si>
  <si>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</si>
  <si>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</si>
  <si>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</si>
  <si>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</si>
  <si>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</si>
  <si>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</si>
  <si>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</si>
  <si>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</si>
  <si>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</si>
  <si>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</si>
  <si>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</si>
  <si>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</si>
  <si>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</si>
  <si>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</si>
  <si>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</si>
  <si>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</si>
  <si>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</si>
  <si>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</si>
  <si>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</si>
  <si>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</si>
  <si>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</si>
  <si>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</si>
  <si>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</si>
  <si>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</si>
  <si>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</si>
  <si>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</si>
  <si>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</si>
  <si>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</si>
  <si>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</si>
  <si>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</si>
  <si>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</si>
  <si>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</si>
  <si>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</si>
  <si>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</si>
  <si>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</si>
  <si>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</si>
  <si>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</si>
  <si>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</si>
  <si>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</si>
  <si>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</si>
  <si>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</si>
  <si>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</si>
  <si>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</si>
  <si>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</si>
  <si>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</si>
  <si>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</si>
  <si>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</si>
  <si>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</si>
  <si>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</si>
  <si>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</si>
  <si>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</si>
  <si>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</si>
  <si>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</si>
  <si>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</si>
  <si>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</si>
  <si>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</si>
  <si>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</si>
  <si>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</si>
  <si>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</si>
  <si>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</si>
  <si>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</si>
  <si>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</si>
  <si>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</si>
  <si>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</si>
  <si>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</si>
  <si>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</si>
  <si>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</si>
  <si>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</si>
  <si>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</si>
  <si>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</si>
  <si>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</si>
  <si>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</si>
  <si>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</si>
  <si>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</si>
  <si>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</si>
  <si>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</si>
  <si>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</si>
  <si>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</si>
  <si>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</si>
  <si>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</si>
  <si>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</si>
  <si>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</si>
  <si>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</si>
  <si>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</si>
  <si>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</si>
  <si>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</si>
  <si>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</si>
  <si>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</si>
  <si>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</si>
  <si>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</si>
  <si>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</si>
  <si>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</si>
  <si>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</si>
  <si>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</si>
  <si>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</si>
  <si>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</si>
  <si>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</si>
  <si>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</si>
  <si>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</si>
  <si>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</si>
  <si>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</si>
  <si>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</si>
  <si>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</si>
  <si>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</si>
  <si>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</si>
  <si>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</si>
  <si>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</si>
  <si>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</si>
  <si>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</si>
  <si>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</si>
  <si>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</si>
  <si>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</si>
  <si>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</si>
  <si>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</si>
  <si>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</si>
  <si>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</si>
  <si>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</si>
  <si>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</si>
  <si>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</si>
  <si>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</si>
  <si>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</si>
  <si>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</si>
  <si>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</si>
  <si>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</si>
  <si>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</si>
  <si>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</si>
  <si>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</si>
  <si>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</si>
  <si>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</si>
  <si>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</si>
  <si>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</si>
  <si>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</si>
  <si>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</si>
  <si>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</si>
  <si>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</si>
  <si>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</si>
  <si>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</si>
  <si>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</si>
  <si>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</si>
  <si>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</si>
  <si>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</si>
  <si>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</si>
  <si>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</si>
  <si>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</si>
  <si>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</si>
  <si>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</si>
  <si>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</si>
  <si>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</si>
  <si>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</si>
  <si>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</si>
  <si>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</si>
  <si>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</si>
  <si>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</si>
  <si>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</si>
  <si>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</si>
  <si>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</si>
  <si>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</si>
  <si>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</si>
  <si>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</si>
  <si>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</si>
  <si>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</si>
  <si>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</si>
  <si>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</si>
  <si>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</si>
  <si>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</si>
  <si>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</si>
  <si>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</si>
  <si>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</si>
  <si>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</si>
  <si>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</si>
  <si>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</si>
  <si>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</si>
  <si>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</si>
  <si>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</si>
  <si>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</si>
  <si>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</si>
  <si>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</si>
  <si>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</si>
  <si>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</si>
  <si>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</si>
  <si>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</si>
  <si>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</si>
  <si>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</si>
  <si>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</si>
  <si>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</si>
  <si>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</si>
  <si>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</si>
  <si>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</si>
  <si>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</si>
  <si>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</si>
  <si>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</si>
  <si>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</si>
  <si>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</si>
  <si>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</si>
  <si>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</si>
  <si>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</si>
  <si>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</si>
  <si>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</si>
  <si>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</si>
  <si>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</si>
  <si>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</si>
  <si>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</si>
  <si>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</si>
  <si>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</si>
  <si>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</si>
  <si>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</si>
  <si>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</si>
  <si>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</si>
  <si>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</si>
  <si>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</si>
  <si>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</si>
  <si>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</si>
  <si>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</si>
  <si>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</si>
  <si>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</si>
  <si>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</si>
  <si>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</si>
  <si>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</si>
  <si>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</si>
  <si>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</si>
  <si>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</si>
  <si>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</si>
  <si>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</si>
  <si>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</si>
  <si>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</si>
  <si>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</si>
  <si>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</si>
  <si>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</si>
  <si>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</si>
  <si>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</si>
  <si>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</si>
  <si>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</si>
  <si>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</si>
  <si>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</si>
  <si>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</si>
  <si>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</si>
  <si>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</si>
  <si>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</si>
  <si>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</si>
  <si>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</si>
  <si>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</si>
  <si>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</si>
  <si>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</si>
  <si>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</si>
  <si>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</si>
  <si>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</si>
  <si>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</si>
  <si>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</si>
  <si>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</si>
  <si>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</si>
  <si>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</si>
  <si>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</si>
  <si>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</si>
  <si>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</si>
  <si>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</si>
  <si>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</si>
  <si>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</si>
  <si>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</si>
  <si>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</si>
  <si>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</si>
  <si>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</si>
  <si>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</si>
  <si>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</si>
  <si>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</si>
  <si>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</si>
  <si>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</si>
  <si>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</si>
  <si>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</si>
  <si>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</si>
  <si>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</si>
  <si>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</si>
  <si>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</si>
  <si>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</si>
  <si>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</si>
  <si>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</si>
  <si>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</si>
  <si>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</si>
  <si>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</si>
  <si>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</si>
  <si>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</si>
  <si>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</si>
  <si>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</si>
  <si>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</si>
  <si>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</si>
  <si>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</si>
  <si>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</si>
  <si>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</si>
  <si>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</si>
  <si>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</si>
  <si>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</si>
  <si>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</si>
  <si>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</si>
  <si>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</si>
  <si>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</si>
  <si>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</si>
  <si>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</si>
  <si>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</si>
  <si>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</si>
  <si>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</si>
  <si>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</si>
  <si>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</si>
  <si>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</si>
  <si>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</si>
  <si>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</si>
  <si>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</si>
  <si>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</si>
  <si>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</si>
  <si>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</si>
  <si>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</si>
  <si>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</si>
  <si>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</si>
  <si>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</si>
  <si>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</si>
  <si>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</si>
  <si>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</si>
  <si>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</si>
  <si>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</si>
  <si>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</si>
  <si>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</si>
  <si>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</si>
  <si>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</si>
  <si>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</si>
  <si>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</si>
  <si>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</si>
  <si>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</si>
  <si>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</si>
  <si>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</si>
  <si>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</si>
  <si>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</si>
  <si>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</si>
  <si>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</si>
  <si>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</si>
  <si>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</si>
  <si>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</si>
  <si>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</si>
  <si>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</si>
  <si>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</si>
  <si>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</si>
  <si>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</si>
  <si>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</si>
  <si>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</si>
  <si>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</si>
  <si>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</si>
  <si>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</si>
  <si>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</si>
  <si>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</si>
  <si>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</si>
  <si>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</si>
  <si>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</si>
  <si>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</si>
  <si>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</si>
  <si>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</si>
  <si>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</si>
  <si>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</si>
  <si>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</si>
  <si>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</si>
  <si>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</si>
  <si>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</si>
  <si>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</si>
  <si>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</si>
  <si>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</si>
  <si>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</si>
  <si>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</si>
  <si>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</si>
  <si>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</si>
  <si>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</si>
  <si>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</si>
  <si>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</si>
  <si>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</si>
  <si>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</si>
  <si>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</si>
  <si>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</si>
  <si>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</si>
  <si>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</si>
  <si>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</si>
  <si>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</si>
  <si>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</si>
  <si>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</si>
  <si>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</si>
  <si>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</si>
  <si>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</si>
  <si>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</si>
  <si>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</si>
  <si>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</si>
  <si>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</si>
  <si>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</si>
  <si>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</si>
  <si>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</si>
  <si>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</si>
  <si>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</si>
  <si>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</si>
  <si>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</si>
  <si>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</si>
  <si>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</si>
  <si>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</si>
  <si>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</si>
  <si>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</si>
  <si>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</si>
  <si>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</si>
  <si>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</si>
  <si>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</si>
  <si>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</si>
  <si>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</si>
  <si>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</si>
  <si>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</si>
  <si>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</si>
  <si>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</si>
  <si>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</si>
  <si>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</si>
  <si>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</si>
  <si>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</si>
  <si>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</si>
  <si>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</si>
  <si>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</si>
  <si>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</si>
  <si>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</si>
  <si>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</si>
  <si>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</si>
  <si>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</si>
  <si>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</si>
  <si>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</si>
  <si>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</si>
  <si>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</si>
  <si>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</si>
  <si>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</si>
  <si>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</si>
  <si>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</si>
  <si>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</si>
  <si>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</si>
  <si>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</si>
  <si>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</si>
  <si>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</si>
  <si>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</si>
  <si>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</si>
  <si>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</si>
  <si>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</si>
  <si>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</si>
  <si>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</si>
  <si>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</si>
  <si>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</si>
  <si>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</si>
  <si>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</si>
  <si>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</si>
  <si>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</si>
  <si>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</si>
  <si>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</si>
  <si>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</si>
  <si>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</si>
  <si>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</si>
  <si>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</si>
  <si>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</si>
  <si>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</si>
  <si>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</si>
  <si>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</si>
  <si>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</si>
  <si>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</si>
  <si>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</si>
  <si>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</si>
  <si>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</si>
  <si>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</si>
  <si>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</si>
  <si>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</si>
  <si>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</si>
  <si>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</si>
  <si>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</si>
  <si>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</si>
  <si>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</si>
  <si>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</si>
  <si>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</si>
  <si>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</si>
  <si>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</si>
  <si>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</si>
  <si>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</si>
  <si>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</si>
  <si>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</si>
  <si>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</si>
  <si>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</si>
  <si>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</si>
  <si>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</si>
  <si>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</si>
  <si>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</si>
  <si>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</si>
  <si>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</si>
  <si>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</si>
  <si>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</si>
  <si>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</si>
  <si>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</si>
  <si>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</si>
  <si>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</si>
  <si>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</si>
  <si>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</si>
  <si>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</si>
  <si>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</si>
  <si>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</si>
  <si>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</si>
  <si>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</si>
  <si>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</si>
  <si>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</si>
  <si>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</si>
  <si>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</si>
  <si>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</si>
  <si>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</si>
  <si>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</si>
  <si>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</si>
  <si>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</si>
  <si>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</si>
  <si>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</si>
  <si>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</si>
  <si>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</si>
  <si>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</si>
  <si>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</si>
  <si>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</si>
  <si>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</si>
  <si>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</si>
  <si>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</si>
  <si>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</si>
  <si>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</si>
  <si>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</si>
  <si>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</si>
  <si>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</si>
  <si>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</si>
  <si>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</si>
  <si>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</si>
  <si>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</si>
  <si>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</si>
  <si>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</si>
  <si>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</si>
  <si>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</si>
  <si>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</si>
  <si>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</si>
  <si>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</si>
  <si>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</si>
  <si>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</si>
  <si>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</si>
  <si>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</si>
  <si>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</si>
  <si>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</si>
  <si>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</si>
  <si>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</si>
  <si>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</si>
  <si>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</si>
  <si>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</si>
  <si>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</si>
  <si>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</si>
  <si>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</si>
  <si>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</si>
  <si>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</si>
  <si>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</si>
  <si>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</si>
  <si>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</si>
  <si>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</si>
  <si>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</si>
  <si>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</si>
  <si>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</si>
  <si>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</si>
  <si>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</si>
  <si>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</si>
  <si>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</si>
  <si>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</si>
  <si>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</si>
  <si>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</si>
  <si>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</si>
  <si>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</si>
  <si>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</si>
  <si>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</si>
  <si>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</si>
  <si>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</si>
  <si>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</si>
  <si>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</si>
  <si>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</si>
  <si>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</si>
  <si>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</si>
  <si>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</si>
  <si>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</si>
  <si>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</si>
  <si>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</si>
  <si>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</si>
  <si>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</si>
  <si>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</si>
  <si>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</si>
  <si>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</si>
  <si>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</si>
  <si>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</si>
  <si>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</si>
  <si>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</si>
  <si>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</si>
  <si>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</si>
  <si>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</si>
  <si>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</si>
  <si>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</si>
  <si>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</si>
  <si>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</si>
  <si>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</si>
  <si>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</si>
  <si>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</si>
  <si>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</si>
  <si>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</si>
  <si>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</si>
  <si>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</si>
  <si>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</si>
  <si>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</si>
  <si>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</si>
  <si>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</si>
  <si>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</si>
  <si>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</si>
  <si>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</si>
  <si>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</si>
  <si>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</si>
  <si>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</si>
  <si>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</si>
  <si>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</si>
  <si>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</si>
  <si>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</si>
  <si>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</si>
  <si>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</si>
  <si>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</si>
  <si>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</si>
  <si>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</si>
  <si>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</si>
  <si>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</si>
  <si>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</si>
  <si>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</si>
  <si>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</si>
  <si>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</si>
  <si>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</si>
  <si>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</si>
  <si>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</si>
  <si>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</si>
  <si>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</si>
  <si>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</si>
  <si>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</si>
  <si>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</si>
  <si>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</si>
  <si>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</si>
  <si>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</si>
  <si>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</si>
  <si>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</si>
  <si>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</si>
  <si>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</si>
  <si>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</si>
  <si>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</si>
  <si>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</si>
  <si>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</si>
  <si>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</si>
  <si>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</si>
  <si>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</si>
  <si>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</si>
  <si>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</si>
  <si>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</si>
  <si>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</si>
  <si>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</si>
  <si>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</si>
  <si>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</si>
  <si>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</si>
  <si>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</si>
  <si>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</si>
  <si>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</si>
  <si>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</si>
  <si>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</si>
  <si>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</si>
  <si>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</si>
  <si>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</si>
  <si>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</si>
  <si>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</si>
  <si>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</si>
  <si>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</si>
  <si>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</si>
  <si>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</si>
  <si>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</si>
  <si>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</si>
  <si>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</si>
  <si>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</si>
  <si>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</si>
  <si>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</si>
  <si>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</si>
  <si>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</si>
  <si>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</si>
  <si>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</si>
  <si>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</si>
  <si>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</si>
  <si>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</si>
  <si>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</si>
  <si>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</si>
  <si>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</si>
  <si>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</si>
  <si>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</si>
  <si>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</si>
  <si>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</si>
  <si>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</si>
  <si>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</si>
  <si>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</si>
  <si>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</si>
  <si>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</si>
  <si>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</si>
  <si>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</si>
  <si>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</si>
  <si>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</si>
  <si>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</si>
  <si>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</si>
  <si>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</si>
  <si>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</si>
  <si>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</si>
  <si>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</si>
  <si>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</si>
  <si>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</si>
  <si>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</si>
  <si>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</si>
  <si>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</si>
  <si>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</si>
  <si>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</si>
  <si>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</si>
  <si>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</si>
  <si>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</si>
  <si>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</si>
  <si>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</si>
  <si>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</si>
  <si>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</si>
  <si>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</si>
  <si>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</si>
  <si>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</si>
  <si>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</si>
  <si>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</si>
  <si>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</si>
  <si>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</si>
  <si>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</si>
  <si>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</si>
  <si>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</si>
  <si>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</si>
  <si>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</si>
  <si>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</si>
  <si>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</si>
  <si>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</si>
  <si>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</si>
  <si>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</si>
  <si>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</si>
  <si>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</si>
  <si>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</si>
  <si>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</si>
  <si>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</si>
  <si>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</si>
  <si>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</si>
  <si>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</si>
  <si>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</si>
  <si>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</si>
  <si>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</si>
  <si>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</si>
  <si>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</si>
  <si>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</si>
  <si>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</si>
  <si>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</si>
  <si>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</si>
  <si>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</si>
  <si>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</si>
  <si>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</si>
  <si>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</si>
  <si>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</si>
  <si>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</si>
  <si>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</si>
  <si>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</si>
  <si>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</si>
  <si>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</si>
  <si>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</si>
  <si>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</si>
  <si>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</si>
  <si>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</si>
  <si>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</si>
  <si>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</si>
  <si>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</si>
  <si>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</si>
  <si>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</si>
  <si>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</si>
  <si>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</si>
  <si>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</si>
  <si>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</si>
  <si>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</si>
  <si>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</si>
  <si>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</si>
  <si>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</si>
  <si>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</si>
  <si>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</si>
  <si>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</si>
  <si>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</si>
  <si>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</si>
  <si>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</si>
  <si>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</si>
  <si>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</si>
  <si>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</si>
  <si>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</si>
  <si>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</si>
  <si>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</si>
  <si>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</si>
  <si>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</si>
  <si>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</si>
  <si>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</si>
  <si>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</si>
  <si>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</si>
  <si>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</si>
  <si>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</si>
  <si>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</si>
  <si>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</si>
  <si>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</si>
  <si>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</si>
  <si>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</si>
  <si>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</si>
  <si>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</si>
  <si>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</si>
  <si>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</si>
  <si>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</si>
  <si>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</si>
  <si>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</si>
  <si>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</si>
  <si>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</si>
  <si>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</si>
  <si>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</si>
  <si>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</si>
  <si>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</si>
  <si>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</si>
  <si>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</si>
  <si>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</si>
  <si>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</si>
  <si>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</si>
  <si>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</si>
  <si>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</si>
  <si>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</si>
  <si>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</si>
  <si>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</si>
  <si>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</si>
  <si>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</si>
  <si>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</si>
  <si>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</si>
  <si>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</si>
  <si>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</si>
  <si>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</si>
  <si>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</si>
  <si>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</si>
  <si>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</si>
  <si>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</si>
  <si>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</si>
  <si>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</si>
  <si>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</si>
  <si>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</si>
  <si>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</si>
  <si>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</si>
  <si>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</si>
  <si>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</si>
  <si>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</si>
  <si>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</si>
  <si>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</si>
  <si>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</si>
  <si>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</si>
  <si>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</si>
  <si>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</si>
  <si>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</si>
  <si>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</si>
  <si>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</si>
  <si>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</si>
  <si>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</si>
  <si>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</si>
  <si>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</si>
  <si>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</si>
  <si>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</si>
  <si>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</si>
  <si>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</si>
  <si>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</si>
  <si>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</si>
  <si>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</si>
  <si>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</si>
  <si>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</si>
  <si>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</si>
  <si>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</si>
  <si>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</si>
  <si>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</si>
  <si>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</si>
  <si>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</si>
  <si>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</si>
  <si>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</si>
  <si>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</si>
  <si>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</si>
  <si>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</si>
  <si>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</si>
  <si>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</si>
  <si>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</si>
  <si>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</si>
  <si>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</si>
  <si>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</si>
  <si>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</si>
  <si>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</si>
  <si>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</si>
  <si>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</si>
  <si>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</si>
  <si>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</si>
  <si>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</si>
  <si>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</si>
  <si>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</si>
  <si>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</si>
  <si>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</si>
  <si>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</si>
  <si>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</si>
  <si>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</si>
  <si>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</si>
  <si>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</si>
  <si>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</si>
  <si>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</si>
  <si>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</si>
  <si>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</si>
  <si>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</si>
  <si>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</si>
  <si>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</si>
  <si>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</si>
  <si>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</si>
  <si>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</si>
  <si>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</si>
  <si>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</si>
  <si>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</si>
  <si>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</si>
  <si>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</si>
  <si>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</si>
  <si>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</si>
  <si>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</si>
  <si>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</si>
  <si>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</si>
  <si>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</si>
  <si>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</si>
  <si>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</si>
  <si>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</si>
  <si>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</si>
  <si>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</si>
  <si>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</si>
  <si>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</si>
  <si>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</si>
  <si>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</si>
  <si>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</si>
  <si>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</si>
  <si>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</si>
  <si>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</si>
  <si>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</si>
  <si>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</si>
  <si>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</si>
  <si>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</si>
  <si>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</si>
  <si>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</si>
  <si>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</si>
  <si>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</si>
  <si>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</si>
  <si>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</si>
  <si>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</si>
  <si>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</si>
  <si>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</si>
  <si>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</si>
  <si>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</si>
  <si>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</si>
  <si>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</si>
  <si>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</si>
  <si>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</si>
  <si>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</si>
  <si>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</si>
  <si>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</si>
  <si>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</si>
  <si>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</si>
  <si>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</si>
  <si>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</si>
  <si>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</si>
  <si>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</si>
  <si>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</si>
  <si>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</si>
  <si>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</si>
  <si>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</si>
  <si>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</si>
  <si>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</si>
  <si>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</si>
  <si>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</si>
  <si>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</si>
  <si>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</si>
  <si>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</si>
  <si>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</si>
  <si>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</si>
  <si>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</si>
  <si>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</si>
  <si>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</si>
  <si>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</si>
  <si>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</si>
  <si>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</si>
  <si>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</si>
  <si>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</si>
  <si>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</si>
  <si>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</si>
  <si>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</si>
  <si>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</si>
  <si>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</si>
  <si>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</si>
  <si>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</si>
  <si>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</si>
  <si>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</si>
  <si>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</si>
  <si>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</si>
  <si>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</si>
  <si>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</si>
  <si>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</si>
  <si>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</si>
  <si>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</si>
  <si>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</si>
  <si>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</si>
  <si>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</si>
  <si>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</si>
  <si>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</si>
  <si>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</si>
  <si>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</si>
  <si>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</si>
  <si>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</si>
  <si>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</si>
  <si>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</si>
  <si>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</si>
  <si>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</si>
  <si>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</si>
  <si>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</si>
  <si>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</si>
  <si>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</si>
  <si>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</si>
  <si>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</si>
  <si>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</si>
  <si>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</si>
  <si>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</si>
  <si>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</si>
  <si>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</si>
  <si>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</si>
  <si>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</si>
  <si>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</si>
  <si>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</si>
  <si>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</si>
  <si>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</si>
  <si>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</si>
  <si>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</si>
  <si>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</si>
  <si>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</si>
  <si>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</si>
  <si>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</si>
  <si>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</si>
  <si>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</si>
  <si>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</si>
  <si>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</si>
  <si>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</si>
  <si>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</si>
  <si>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</si>
  <si>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</si>
  <si>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</si>
  <si>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</si>
  <si>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</si>
  <si>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</si>
  <si>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</si>
  <si>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</si>
  <si>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</si>
  <si>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</si>
  <si>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</si>
  <si>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</si>
  <si>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</si>
  <si>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</si>
  <si>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</si>
  <si>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</si>
  <si>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</si>
  <si>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</si>
  <si>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</si>
  <si>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</si>
  <si>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</si>
  <si>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</si>
  <si>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</si>
  <si>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</si>
  <si>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</si>
  <si>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</si>
  <si>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</si>
  <si>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</si>
  <si>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</si>
  <si>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</si>
  <si>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</si>
  <si>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</si>
  <si>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</si>
  <si>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</si>
  <si>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</si>
  <si>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</si>
  <si>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</si>
  <si>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</si>
  <si>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</si>
  <si>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</si>
  <si>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</si>
  <si>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</si>
  <si>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</si>
  <si>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</si>
  <si>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</si>
  <si>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</si>
  <si>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</si>
  <si>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</si>
  <si>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</si>
  <si>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</si>
  <si>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</si>
  <si>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</si>
  <si>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</si>
  <si>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</si>
  <si>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</si>
  <si>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</si>
  <si>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</si>
  <si>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</si>
  <si>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</si>
  <si>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</si>
  <si>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</si>
  <si>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</si>
  <si>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</si>
  <si>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</si>
  <si>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</si>
  <si>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</si>
  <si>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</si>
  <si>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</si>
  <si>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</si>
  <si>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</si>
  <si>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</si>
  <si>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</si>
  <si>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</si>
  <si>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</si>
  <si>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</si>
  <si>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</si>
  <si>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</si>
  <si>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</si>
  <si>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</si>
  <si>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</si>
  <si>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</si>
  <si>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</si>
  <si>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</si>
  <si>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</si>
  <si>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</si>
  <si>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</si>
  <si>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</si>
  <si>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</si>
  <si>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</si>
  <si>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</si>
  <si>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</si>
  <si>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</si>
  <si>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</si>
  <si>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</si>
  <si>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</si>
  <si>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</si>
  <si>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</si>
  <si>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</si>
  <si>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</si>
  <si>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</si>
  <si>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</si>
  <si>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</si>
  <si>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</si>
  <si>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</si>
  <si>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</si>
  <si>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</si>
  <si>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</si>
  <si>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</si>
  <si>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</si>
  <si>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</si>
  <si>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</si>
  <si>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</si>
  <si>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</si>
  <si>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</si>
  <si>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</si>
  <si>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</si>
  <si>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</si>
  <si>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</si>
  <si>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</si>
  <si>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</si>
  <si>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</si>
  <si>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</si>
  <si>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</si>
  <si>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</si>
  <si>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</si>
  <si>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</si>
  <si>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</si>
  <si>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</si>
  <si>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</si>
  <si>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</si>
  <si>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</si>
  <si>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</si>
  <si>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</si>
  <si>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</si>
  <si>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</si>
  <si>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</si>
  <si>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</si>
  <si>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</si>
  <si>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</si>
  <si>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</si>
  <si>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</si>
  <si>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</si>
  <si>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</si>
  <si>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</si>
  <si>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</si>
  <si>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</si>
  <si>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</si>
  <si>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</si>
  <si>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</si>
  <si>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</si>
  <si>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</si>
  <si>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</si>
  <si>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</si>
  <si>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</si>
  <si>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</si>
  <si>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</si>
  <si>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</si>
  <si>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</si>
  <si>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</si>
  <si>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</si>
  <si>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</si>
  <si>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</si>
  <si>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</si>
  <si>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</si>
  <si>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</si>
  <si>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</si>
  <si>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</si>
  <si>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</si>
  <si>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</si>
  <si>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</si>
  <si>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</si>
  <si>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</si>
  <si>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</si>
  <si>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</si>
  <si>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</si>
  <si>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</si>
  <si>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</si>
  <si>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</si>
  <si>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</si>
  <si>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</si>
  <si>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</si>
  <si>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</si>
  <si>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</si>
  <si>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</si>
  <si>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</si>
  <si>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</si>
  <si>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</si>
  <si>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</si>
  <si>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</si>
  <si>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</si>
  <si>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</si>
  <si>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</si>
  <si>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</si>
  <si>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</si>
  <si>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</si>
  <si>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</si>
  <si>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</si>
  <si>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</si>
  <si>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</si>
  <si>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</si>
  <si>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</si>
  <si>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</si>
  <si>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</si>
  <si>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</si>
  <si>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</si>
  <si>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</si>
  <si>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</si>
  <si>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</si>
  <si>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</si>
  <si>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</si>
  <si>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</si>
  <si>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</si>
  <si>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</si>
  <si>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</si>
  <si>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</si>
  <si>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</si>
  <si>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</si>
  <si>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</si>
  <si>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</si>
  <si>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</si>
  <si>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</si>
  <si>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</si>
  <si>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</si>
  <si>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</si>
  <si>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</si>
  <si>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</si>
  <si>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</si>
  <si>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</si>
  <si>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</si>
  <si>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</si>
  <si>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</si>
  <si>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</si>
  <si>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</si>
  <si>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</si>
  <si>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</si>
  <si>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</si>
  <si>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</si>
  <si>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</si>
  <si>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</si>
  <si>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</si>
  <si>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</si>
  <si>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</si>
  <si>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</si>
  <si>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</si>
  <si>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</si>
  <si>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</si>
  <si>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</si>
  <si>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</si>
  <si>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</si>
  <si>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</si>
  <si>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</si>
  <si>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</si>
  <si>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</si>
  <si>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</si>
  <si>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</si>
  <si>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</si>
  <si>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</si>
  <si>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</si>
  <si>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</si>
  <si>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</si>
  <si>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</si>
  <si>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</si>
  <si>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</si>
  <si>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</si>
  <si>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</si>
  <si>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</si>
  <si>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</si>
  <si>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</si>
  <si>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</si>
  <si>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</si>
  <si>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</si>
  <si>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</si>
  <si>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</si>
  <si>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</si>
  <si>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</si>
  <si>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</si>
  <si>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</si>
  <si>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</si>
  <si>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</si>
  <si>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</si>
  <si>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</si>
  <si>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</si>
  <si>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</si>
  <si>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</si>
  <si>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</si>
  <si>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</si>
  <si>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</si>
  <si>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</si>
  <si>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</si>
  <si>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</si>
  <si>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</si>
  <si>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</si>
  <si>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</si>
  <si>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</si>
  <si>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</si>
  <si>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</si>
  <si>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</si>
  <si>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</si>
  <si>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</si>
  <si>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</si>
  <si>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</si>
  <si>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</si>
  <si>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</si>
  <si>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</si>
  <si>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</si>
  <si>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</si>
  <si>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</si>
  <si>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</si>
  <si>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</si>
  <si>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</si>
  <si>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</si>
  <si>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</si>
  <si>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</si>
  <si>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</si>
  <si>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</si>
  <si>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</si>
  <si>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</si>
  <si>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</si>
  <si>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</si>
  <si>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</si>
  <si>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</si>
  <si>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</si>
  <si>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</si>
  <si>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</si>
  <si>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</si>
  <si>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</si>
  <si>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</si>
  <si>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</si>
  <si>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</si>
  <si>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</si>
  <si>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</si>
  <si>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</si>
  <si>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</si>
  <si>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</si>
  <si>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</si>
  <si>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</si>
  <si>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</si>
  <si>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</si>
  <si>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</si>
  <si>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</si>
  <si>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</si>
  <si>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</si>
  <si>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</si>
  <si>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</si>
  <si>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</si>
  <si>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</si>
  <si>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</si>
  <si>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</si>
  <si>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</si>
  <si>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</si>
  <si>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</si>
  <si>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</si>
  <si>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</si>
  <si>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</si>
  <si>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</si>
  <si>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</si>
  <si>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</si>
  <si>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</si>
  <si>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</si>
  <si>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</si>
  <si>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</si>
  <si>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</si>
  <si>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</si>
  <si>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</si>
  <si>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</si>
  <si>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</si>
  <si>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</si>
  <si>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</si>
  <si>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</si>
  <si>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</si>
  <si>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</si>
  <si>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</si>
  <si>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</si>
  <si>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</si>
  <si>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</si>
  <si>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</si>
  <si>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</si>
  <si>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</si>
  <si>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</si>
  <si>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</si>
  <si>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</si>
  <si>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</si>
  <si>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</si>
  <si>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</si>
  <si>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</si>
  <si>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</si>
  <si>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</si>
  <si>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</si>
  <si>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</si>
  <si>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</si>
  <si>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</si>
  <si>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</si>
  <si>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</si>
  <si>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</si>
  <si>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</si>
  <si>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</si>
  <si>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</si>
  <si>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</si>
  <si>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</si>
  <si>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</si>
  <si>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</si>
  <si>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</si>
  <si>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</si>
  <si>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</si>
  <si>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</si>
  <si>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</si>
  <si>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</si>
  <si>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</si>
  <si>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</si>
  <si>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</si>
  <si>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</si>
  <si>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</si>
  <si>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</si>
  <si>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</si>
  <si>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</si>
  <si>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</si>
  <si>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</si>
  <si>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</si>
  <si>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</si>
  <si>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</si>
  <si>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</si>
  <si>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</si>
  <si>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</si>
  <si>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</si>
  <si>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</si>
  <si>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</si>
  <si>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</si>
  <si>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</si>
  <si>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</si>
  <si>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</si>
  <si>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</si>
  <si>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</si>
  <si>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</si>
  <si>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</si>
  <si>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</si>
  <si>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</si>
  <si>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</si>
  <si>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</si>
  <si>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</si>
  <si>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</si>
  <si>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</si>
  <si>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</si>
  <si>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</si>
  <si>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</si>
  <si>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</si>
  <si>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</si>
  <si>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</si>
  <si>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</si>
  <si>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</si>
  <si>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</si>
  <si>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</si>
  <si>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</si>
  <si>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</si>
  <si>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</si>
  <si>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</si>
  <si>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</si>
  <si>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</si>
  <si>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</si>
  <si>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</si>
  <si>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</si>
  <si>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</si>
  <si>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</si>
  <si>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</si>
  <si>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</si>
  <si>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</si>
  <si>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</si>
  <si>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</si>
  <si>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</si>
  <si>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</si>
  <si>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</si>
  <si>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</si>
  <si>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</si>
  <si>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</si>
  <si>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</si>
  <si>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</si>
  <si>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</si>
  <si>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</si>
  <si>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</si>
  <si>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</si>
  <si>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</si>
  <si>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</si>
  <si>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</si>
  <si>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</si>
  <si>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</si>
  <si>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</si>
  <si>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</si>
  <si>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</si>
  <si>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</si>
  <si>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</si>
  <si>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</si>
  <si>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</si>
  <si>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</si>
  <si>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</si>
  <si>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</si>
  <si>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</si>
  <si>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</si>
  <si>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</si>
  <si>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</si>
  <si>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</si>
  <si>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</si>
  <si>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</si>
  <si>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</si>
  <si>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</si>
  <si>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</si>
  <si>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</si>
  <si>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</si>
  <si>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</si>
  <si>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</si>
  <si>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</si>
  <si>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</si>
  <si>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</si>
  <si>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</si>
  <si>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</si>
  <si>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</si>
  <si>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</si>
  <si>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</si>
  <si>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</si>
  <si>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</si>
  <si>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</si>
  <si>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</si>
  <si>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</si>
  <si>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</si>
  <si>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</si>
  <si>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</si>
  <si>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</si>
  <si>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</si>
  <si>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</si>
  <si>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</si>
  <si>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</si>
  <si>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</si>
  <si>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</si>
  <si>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</si>
  <si>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</si>
  <si>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</si>
  <si>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</si>
  <si>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</si>
  <si>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</si>
  <si>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</si>
  <si>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</si>
  <si>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</si>
  <si>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</si>
  <si>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</si>
  <si>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</si>
  <si>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</si>
  <si>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</si>
  <si>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</si>
  <si>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</si>
  <si>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</si>
  <si>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</si>
  <si>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</si>
  <si>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</si>
  <si>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</si>
  <si>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</si>
  <si>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</si>
  <si>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</si>
  <si>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</si>
  <si>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</si>
  <si>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</si>
  <si>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</si>
  <si>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</si>
  <si>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</si>
  <si>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</si>
  <si>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</si>
  <si>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</si>
  <si>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</si>
  <si>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</si>
  <si>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</si>
  <si>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</si>
  <si>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</si>
  <si>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</si>
  <si>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</si>
  <si>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</si>
  <si>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</si>
  <si>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</si>
  <si>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</si>
  <si>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</si>
  <si>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</si>
  <si>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</si>
  <si>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</si>
  <si>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</si>
  <si>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</si>
  <si>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</si>
  <si>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</si>
  <si>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</si>
  <si>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</si>
  <si>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</si>
  <si>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</si>
  <si>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</si>
  <si>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</si>
  <si>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</si>
  <si>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</si>
  <si>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</si>
  <si>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</si>
  <si>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</si>
  <si>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</si>
  <si>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</si>
  <si>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</si>
  <si>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</si>
  <si>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</si>
  <si>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</si>
  <si>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</si>
  <si>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</si>
  <si>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</si>
  <si>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</si>
  <si>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</si>
  <si>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</si>
  <si>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</si>
  <si>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</si>
  <si>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</si>
  <si>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</si>
  <si>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</si>
  <si>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</si>
  <si>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</si>
  <si>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</si>
  <si>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</si>
  <si>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</si>
  <si>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</si>
  <si>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</si>
  <si>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</si>
  <si>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</si>
  <si>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</si>
  <si>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</si>
  <si>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</si>
  <si>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</si>
  <si>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</si>
  <si>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</si>
  <si>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</si>
  <si>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</si>
  <si>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</si>
  <si>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</si>
  <si>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</si>
  <si>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</si>
  <si>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</si>
  <si>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</si>
  <si>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</si>
  <si>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</si>
  <si>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</si>
  <si>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</si>
  <si>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</si>
  <si>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</si>
  <si>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</si>
  <si>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</si>
  <si>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</si>
  <si>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</si>
  <si>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</si>
  <si>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</si>
  <si>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</si>
  <si>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</si>
  <si>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</si>
  <si>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</si>
  <si>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</si>
  <si>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</si>
  <si>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</si>
  <si>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</si>
  <si>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</si>
  <si>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</si>
  <si>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</si>
  <si>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</si>
  <si>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</si>
  <si>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</si>
  <si>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</si>
  <si>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</si>
  <si>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</si>
  <si>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</si>
  <si>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</si>
  <si>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</si>
  <si>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</si>
  <si>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</si>
  <si>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</si>
  <si>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</si>
  <si>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</si>
  <si>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</si>
  <si>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</si>
  <si>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</si>
  <si>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</si>
  <si>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</si>
  <si>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</si>
  <si>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</si>
  <si>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</si>
  <si>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</si>
  <si>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</si>
  <si>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</si>
  <si>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</si>
  <si>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</si>
  <si>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</si>
  <si>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</si>
  <si>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</si>
  <si>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</si>
  <si>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</si>
  <si>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</si>
  <si>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</si>
  <si>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</si>
  <si>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</si>
  <si>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</si>
  <si>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</si>
  <si>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</si>
  <si>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</si>
  <si>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</si>
  <si>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</si>
  <si>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</si>
  <si>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</si>
  <si>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</si>
  <si>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</si>
  <si>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</si>
  <si>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</si>
  <si>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</si>
  <si>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</si>
  <si>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</si>
  <si>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</si>
  <si>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</si>
  <si>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</si>
  <si>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</si>
  <si>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</si>
  <si>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</si>
  <si>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</si>
  <si>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</si>
  <si>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</si>
  <si>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</si>
  <si>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</si>
  <si>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</si>
  <si>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</si>
  <si>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</si>
  <si>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</si>
  <si>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</si>
  <si>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</si>
  <si>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</si>
  <si>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</si>
  <si>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</si>
  <si>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</si>
  <si>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</si>
  <si>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</si>
  <si>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</si>
  <si>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</si>
  <si>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</si>
  <si>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</si>
  <si>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</si>
  <si>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</si>
  <si>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</si>
  <si>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</si>
  <si>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</si>
  <si>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</si>
  <si>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</si>
  <si>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</si>
  <si>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</si>
  <si>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</si>
  <si>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</si>
  <si>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</si>
  <si>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</si>
  <si>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</si>
  <si>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</si>
  <si>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</si>
  <si>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</si>
  <si>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</si>
  <si>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</si>
  <si>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</si>
  <si>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</si>
  <si>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</si>
  <si>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</si>
  <si>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</si>
  <si>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</si>
  <si>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</si>
  <si>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</si>
  <si>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</si>
  <si>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</si>
  <si>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</si>
  <si>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</si>
  <si>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</si>
  <si>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</si>
  <si>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</si>
  <si>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</si>
  <si>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</si>
  <si>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</si>
  <si>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</si>
  <si>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</si>
  <si>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</si>
  <si>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</si>
  <si>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</si>
  <si>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</si>
  <si>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</si>
  <si>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</si>
  <si>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</si>
  <si>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</si>
  <si>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</si>
  <si>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</si>
  <si>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</si>
  <si>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</si>
  <si>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</si>
  <si>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</si>
  <si>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</si>
  <si>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</si>
  <si>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</si>
  <si>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</si>
  <si>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</si>
  <si>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</si>
  <si>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</si>
  <si>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</si>
  <si>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</si>
  <si>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</si>
  <si>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</si>
  <si>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</si>
  <si>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</si>
  <si>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</si>
  <si>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</si>
  <si>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</si>
  <si>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</si>
  <si>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</si>
  <si>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</si>
  <si>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</si>
  <si>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</si>
  <si>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</si>
  <si>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</si>
  <si>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</si>
  <si>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</si>
  <si>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</si>
  <si>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</si>
  <si>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</si>
  <si>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</si>
  <si>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</si>
  <si>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</si>
  <si>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</si>
  <si>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</si>
  <si>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</si>
  <si>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</si>
  <si>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</si>
  <si>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</si>
  <si>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</si>
  <si>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</si>
  <si>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</si>
  <si>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</si>
  <si>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</si>
  <si>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</si>
  <si>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</si>
  <si>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</si>
  <si>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</si>
  <si>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</si>
  <si>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</si>
  <si>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</si>
  <si>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</si>
  <si>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</si>
  <si>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</si>
  <si>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</si>
  <si>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</si>
  <si>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</si>
  <si>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</si>
  <si>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</si>
  <si>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</si>
  <si>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</si>
  <si>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</si>
  <si>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</si>
  <si>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</si>
  <si>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</si>
  <si>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</si>
  <si>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</si>
  <si>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</si>
  <si>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</si>
  <si>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</si>
  <si>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</si>
  <si>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</si>
  <si>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</si>
  <si>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</si>
  <si>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</si>
  <si>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</si>
  <si>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</si>
  <si>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</si>
  <si>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</si>
  <si>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</si>
  <si>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</si>
  <si>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</si>
  <si>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</si>
  <si>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</si>
  <si>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</si>
  <si>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</si>
  <si>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</si>
  <si>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</si>
  <si>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</si>
  <si>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</si>
  <si>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</si>
  <si>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</si>
  <si>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</si>
  <si>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</si>
  <si>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</si>
  <si>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</si>
  <si>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</si>
  <si>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</si>
  <si>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</si>
  <si>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</si>
  <si>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</si>
  <si>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</si>
  <si>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</si>
  <si>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</si>
  <si>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</si>
  <si>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</si>
  <si>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</si>
  <si>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</si>
  <si>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</si>
  <si>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</si>
  <si>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</si>
  <si>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</si>
  <si>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</si>
  <si>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</si>
  <si>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</si>
  <si>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</si>
  <si>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</si>
  <si>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</si>
  <si>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</si>
  <si>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</si>
  <si>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</si>
  <si>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</si>
  <si>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</si>
  <si>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</si>
  <si>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</si>
  <si>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</si>
  <si>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</si>
  <si>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</si>
  <si>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</si>
  <si>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</si>
  <si>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</si>
  <si>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</si>
  <si>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</si>
  <si>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</si>
  <si>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</si>
  <si>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</si>
  <si>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</si>
  <si>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</si>
  <si>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</si>
  <si>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</si>
  <si>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</si>
  <si>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</si>
  <si>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</si>
  <si>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</si>
  <si>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</si>
  <si>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</si>
  <si>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</si>
  <si>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</si>
  <si>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</si>
  <si>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</si>
  <si>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</si>
  <si>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</si>
  <si>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</si>
  <si>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</si>
  <si>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</si>
  <si>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</si>
  <si>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</si>
  <si>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</si>
  <si>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</si>
  <si>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</si>
  <si>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</si>
  <si>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</si>
  <si>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</si>
  <si>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</si>
  <si>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</si>
  <si>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</si>
  <si>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</si>
  <si>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</si>
  <si>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</si>
  <si>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</si>
  <si>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</si>
  <si>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</si>
  <si>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</si>
  <si>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</si>
  <si>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</si>
  <si>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</si>
  <si>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</si>
  <si>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</si>
  <si>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</si>
  <si>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</si>
  <si>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</si>
  <si>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</si>
  <si>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</si>
  <si>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</si>
  <si>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</si>
  <si>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</si>
  <si>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</si>
  <si>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</si>
  <si>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</si>
  <si>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</si>
  <si>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</si>
  <si>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</si>
  <si>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</si>
  <si>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</si>
  <si>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</si>
  <si>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</si>
  <si>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</si>
  <si>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</si>
  <si>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</si>
  <si>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</si>
  <si>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</si>
  <si>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</si>
  <si>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</si>
  <si>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</si>
  <si>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</si>
  <si>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</si>
  <si>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</si>
  <si>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</si>
  <si>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</si>
  <si>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</si>
  <si>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</si>
  <si>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</si>
  <si>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</si>
  <si>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</si>
  <si>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</si>
  <si>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</si>
  <si>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</si>
  <si>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</si>
  <si>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</si>
  <si>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</si>
  <si>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</si>
  <si>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</si>
  <si>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</si>
  <si>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</si>
  <si>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</si>
  <si>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</si>
  <si>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</si>
  <si>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</si>
  <si>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</si>
  <si>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</si>
  <si>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</si>
  <si>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</si>
  <si>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</si>
  <si>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</si>
  <si>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</si>
  <si>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</si>
  <si>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</si>
  <si>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</si>
  <si>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</si>
  <si>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</si>
  <si>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</si>
  <si>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</si>
  <si>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</si>
  <si>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</si>
  <si>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</si>
  <si>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</si>
  <si>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</si>
  <si>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</si>
  <si>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</si>
  <si>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</si>
  <si>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</si>
  <si>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</si>
  <si>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</si>
  <si>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</si>
  <si>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</si>
  <si>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</si>
  <si>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</si>
  <si>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</si>
  <si>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</si>
  <si>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</si>
  <si>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</si>
  <si>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</si>
  <si>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</si>
  <si>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</si>
  <si>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</si>
  <si>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</si>
  <si>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</si>
  <si>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</si>
  <si>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</si>
  <si>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</si>
  <si>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</si>
  <si>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</si>
  <si>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</si>
  <si>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</si>
  <si>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</si>
  <si>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</si>
  <si>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</si>
  <si>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</si>
  <si>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</si>
  <si>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</si>
  <si>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</si>
  <si>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</si>
  <si>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</si>
  <si>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</si>
  <si>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</si>
  <si>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</si>
  <si>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</si>
  <si>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</si>
  <si>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</si>
  <si>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</si>
  <si>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</si>
  <si>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</si>
  <si>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</si>
  <si>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</si>
  <si>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</si>
  <si>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</si>
  <si>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</si>
  <si>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</si>
  <si>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</si>
  <si>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</si>
  <si>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</si>
  <si>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</si>
  <si>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</si>
  <si>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</si>
  <si>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</si>
  <si>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</si>
  <si>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</si>
  <si>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</si>
  <si>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</si>
  <si>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</si>
  <si>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</si>
  <si>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</si>
  <si>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</si>
  <si>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</si>
  <si>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</si>
  <si>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</si>
  <si>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</si>
  <si>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</si>
  <si>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</si>
  <si>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</si>
  <si>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</si>
  <si>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</si>
  <si>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</si>
  <si>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</si>
  <si>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</si>
  <si>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</si>
  <si>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</si>
  <si>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</si>
  <si>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</si>
  <si>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</si>
  <si>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</si>
  <si>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</si>
  <si>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</si>
  <si>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</si>
  <si>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</si>
  <si>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</si>
  <si>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</si>
  <si>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</si>
  <si>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</si>
  <si>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</si>
  <si>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</si>
  <si>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</si>
  <si>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</si>
  <si>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</si>
  <si>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</si>
  <si>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</si>
  <si>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</si>
  <si>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</si>
  <si>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</si>
  <si>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</si>
  <si>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</si>
  <si>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</si>
  <si>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</si>
  <si>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</si>
  <si>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</si>
  <si>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</si>
  <si>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</si>
  <si>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</si>
  <si>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</si>
  <si>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</si>
  <si>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</si>
  <si>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</si>
  <si>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</si>
  <si>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</si>
  <si>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</si>
  <si>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</si>
  <si>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</si>
  <si>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</si>
  <si>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</si>
  <si>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</si>
  <si>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</si>
  <si>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</si>
  <si>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</si>
  <si>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</si>
  <si>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</si>
  <si>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</si>
  <si>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</si>
  <si>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</si>
  <si>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</si>
  <si>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</si>
  <si>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</si>
  <si>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</si>
  <si>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</si>
  <si>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</si>
  <si>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</si>
  <si>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</si>
  <si>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</si>
  <si>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</si>
  <si>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</si>
  <si>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</si>
  <si>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</si>
  <si>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</si>
  <si>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</si>
  <si>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</si>
  <si>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</si>
  <si>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</si>
  <si>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</si>
  <si>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</si>
  <si>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</si>
  <si>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</si>
  <si>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</si>
  <si>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</si>
  <si>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</si>
  <si>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</si>
  <si>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</si>
  <si>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</si>
  <si>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</si>
  <si>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</si>
  <si>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</si>
  <si>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</si>
  <si>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</si>
  <si>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</si>
  <si>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</si>
  <si>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</si>
  <si>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</si>
  <si>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</si>
  <si>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</si>
  <si>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</si>
  <si>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</si>
  <si>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</si>
  <si>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</si>
  <si>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</si>
  <si>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</si>
  <si>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</si>
  <si>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</si>
  <si>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</si>
  <si>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</si>
  <si>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</si>
  <si>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</si>
  <si>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</si>
  <si>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</si>
  <si>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</si>
  <si>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</si>
  <si>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</si>
  <si>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</si>
  <si>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</si>
  <si>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</si>
  <si>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</si>
  <si>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</si>
  <si>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</si>
  <si>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</si>
  <si>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</si>
  <si>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</si>
  <si>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</si>
  <si>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</si>
  <si>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</si>
  <si>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</si>
  <si>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</si>
  <si>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</si>
  <si>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</si>
  <si>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</si>
  <si>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</si>
  <si>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</si>
  <si>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</si>
  <si>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</si>
  <si>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</si>
  <si>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</si>
  <si>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</si>
  <si>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</si>
  <si>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</si>
  <si>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</si>
  <si>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</si>
  <si>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</si>
  <si>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</si>
  <si>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</si>
  <si>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</si>
  <si>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</si>
  <si>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</si>
  <si>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</si>
  <si>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</si>
  <si>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</si>
  <si>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</si>
  <si>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</si>
  <si>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</si>
  <si>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</si>
  <si>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</si>
  <si>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</si>
  <si>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</si>
  <si>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</si>
  <si>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</si>
  <si>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</si>
  <si>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</si>
  <si>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</si>
  <si>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</si>
  <si>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</si>
  <si>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</si>
  <si>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</si>
  <si>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</si>
  <si>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</si>
  <si>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</si>
  <si>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</si>
  <si>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</si>
  <si>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</si>
  <si>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</si>
  <si>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</si>
  <si>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</si>
  <si>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</si>
  <si>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</si>
  <si>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</si>
  <si>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</si>
  <si>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</si>
  <si>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</si>
  <si>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</si>
  <si>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</si>
  <si>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</si>
  <si>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</si>
  <si>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</si>
  <si>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</si>
  <si>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</si>
  <si>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</si>
  <si>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</si>
  <si>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</si>
  <si>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</si>
  <si>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</si>
  <si>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</si>
  <si>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</si>
  <si>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</si>
  <si>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</si>
  <si>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</si>
  <si>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</si>
  <si>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</si>
  <si>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</si>
  <si>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</si>
  <si>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</si>
  <si>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</si>
  <si>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</si>
  <si>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</si>
  <si>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</si>
  <si>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</si>
  <si>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</si>
  <si>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</si>
  <si>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</si>
  <si>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</si>
  <si>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</si>
  <si>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</si>
  <si>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</si>
  <si>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</si>
  <si>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</si>
  <si>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</si>
  <si>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</si>
  <si>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</si>
  <si>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</si>
  <si>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</si>
  <si>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</si>
  <si>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</si>
  <si>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</si>
  <si>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</si>
  <si>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</si>
  <si>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</si>
  <si>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</si>
  <si>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</si>
  <si>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</si>
  <si>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</si>
  <si>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</si>
  <si>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</si>
  <si>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</si>
  <si>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</si>
  <si>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</si>
  <si>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</si>
  <si>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</si>
  <si>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</si>
  <si>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</si>
  <si>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</si>
  <si>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</si>
  <si>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</si>
  <si>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</si>
  <si>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</si>
  <si>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</si>
  <si>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</si>
  <si>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</si>
  <si>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</si>
  <si>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</si>
  <si>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</si>
  <si>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</si>
  <si>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</si>
  <si>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</si>
  <si>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</si>
  <si>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</si>
  <si>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</si>
  <si>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</si>
  <si>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</si>
  <si>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</si>
  <si>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</si>
  <si>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</si>
  <si>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</si>
  <si>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</si>
  <si>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</si>
  <si>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</si>
  <si>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</si>
  <si>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</si>
  <si>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</si>
  <si>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</si>
  <si>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</si>
  <si>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</si>
  <si>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</si>
  <si>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</si>
  <si>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</si>
  <si>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</si>
  <si>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</si>
  <si>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</si>
  <si>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</si>
  <si>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</si>
  <si>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</si>
  <si>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</si>
  <si>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</si>
  <si>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</si>
  <si>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</si>
  <si>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</si>
  <si>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</si>
  <si>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</si>
  <si>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</si>
  <si>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</si>
  <si>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</si>
  <si>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</si>
  <si>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</si>
  <si>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</si>
  <si>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</si>
  <si>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</si>
  <si>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</si>
  <si>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</si>
  <si>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</si>
  <si>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</si>
  <si>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</si>
  <si>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</si>
  <si>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</si>
  <si>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</si>
  <si>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</si>
  <si>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</si>
  <si>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</si>
  <si>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</si>
  <si>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</si>
  <si>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</si>
  <si>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</si>
  <si>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</si>
  <si>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</si>
  <si>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</si>
  <si>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</si>
  <si>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</si>
  <si>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</si>
  <si>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</si>
  <si>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</si>
  <si>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</si>
  <si>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</si>
  <si>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</si>
  <si>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</si>
  <si>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</si>
  <si>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</si>
  <si>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</si>
  <si>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</si>
  <si>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</si>
  <si>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</si>
  <si>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</si>
  <si>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</si>
  <si>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</si>
  <si>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</si>
  <si>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</si>
  <si>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</si>
  <si>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</si>
  <si>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</si>
  <si>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</si>
  <si>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</si>
  <si>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</si>
  <si>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</si>
  <si>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</si>
  <si>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</si>
  <si>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</si>
  <si>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</si>
  <si>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</si>
  <si>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</si>
  <si>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</si>
  <si>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</si>
  <si>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</si>
  <si>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</si>
  <si>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</si>
  <si>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</si>
  <si>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</si>
  <si>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</si>
  <si>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</si>
  <si>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</si>
  <si>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</si>
  <si>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</si>
  <si>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</si>
  <si>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</si>
  <si>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</si>
  <si>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</si>
  <si>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</si>
  <si>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</si>
  <si>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</si>
  <si>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</si>
  <si>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</si>
  <si>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</si>
  <si>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</si>
  <si>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</si>
  <si>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</si>
  <si>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</si>
  <si>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</si>
  <si>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</si>
  <si>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</si>
  <si>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</si>
  <si>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</si>
  <si>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</si>
  <si>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</si>
  <si>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</si>
  <si>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</si>
  <si>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</si>
  <si>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</si>
  <si>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</si>
  <si>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</si>
  <si>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</si>
  <si>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</si>
  <si>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</si>
  <si>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</si>
  <si>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</si>
  <si>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</si>
  <si>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</si>
  <si>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</si>
  <si>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</si>
  <si>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</si>
  <si>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</si>
  <si>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</si>
  <si>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</si>
  <si>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</si>
  <si>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</si>
  <si>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</si>
  <si>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</si>
  <si>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</si>
  <si>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</si>
  <si>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</si>
  <si>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</si>
  <si>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</si>
  <si>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</si>
  <si>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</si>
  <si>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</si>
  <si>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</si>
  <si>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</si>
  <si>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</si>
  <si>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</si>
  <si>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</si>
  <si>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</si>
  <si>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</si>
  <si>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</si>
  <si>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</si>
  <si>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</si>
  <si>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</si>
  <si>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</si>
  <si>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</si>
  <si>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</si>
  <si>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</si>
  <si>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</si>
  <si>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</si>
  <si>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</si>
  <si>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</si>
  <si>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</si>
  <si>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</si>
  <si>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</si>
  <si>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</si>
  <si>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</si>
  <si>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</si>
  <si>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</si>
  <si>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</si>
  <si>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</si>
  <si>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</si>
  <si>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</si>
  <si>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</si>
  <si>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</si>
  <si>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</si>
  <si>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</si>
  <si>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</si>
  <si>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</si>
  <si>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</si>
  <si>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</si>
  <si>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</si>
  <si>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</si>
  <si>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</si>
  <si>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</si>
  <si>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</si>
  <si>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</si>
  <si>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</si>
  <si>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</si>
  <si>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</si>
  <si>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</si>
  <si>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</si>
  <si>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</si>
  <si>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</si>
  <si>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</si>
  <si>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</si>
  <si>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</si>
  <si>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</si>
  <si>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</si>
  <si>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</si>
  <si>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</si>
  <si>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</si>
  <si>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</si>
  <si>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</si>
  <si>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</si>
  <si>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</si>
  <si>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</si>
  <si>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</si>
  <si>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</si>
  <si>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</si>
  <si>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</si>
  <si>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</si>
  <si>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</si>
  <si>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</si>
  <si>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</si>
  <si>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</si>
  <si>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</si>
  <si>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</si>
  <si>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</si>
  <si>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</si>
  <si>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</si>
  <si>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</si>
  <si>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</si>
  <si>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</si>
  <si>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</si>
  <si>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</si>
  <si>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</si>
  <si>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</si>
  <si>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</si>
  <si>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</si>
  <si>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</si>
  <si>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</si>
  <si>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</si>
  <si>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</si>
  <si>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</si>
  <si>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</si>
  <si>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</si>
  <si>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</si>
  <si>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</si>
  <si>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</si>
  <si>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</si>
  <si>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</si>
  <si>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</si>
  <si>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</si>
  <si>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</si>
  <si>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</si>
  <si>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</si>
  <si>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</si>
  <si>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</si>
  <si>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</si>
  <si>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</si>
  <si>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</si>
  <si>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</si>
  <si>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</si>
  <si>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</si>
  <si>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</si>
  <si>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</si>
  <si>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</si>
  <si>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</si>
  <si>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</si>
  <si>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</si>
  <si>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</si>
  <si>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</si>
  <si>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</si>
  <si>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</si>
  <si>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</si>
  <si>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</si>
  <si>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</si>
  <si>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</si>
  <si>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</si>
  <si>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</si>
  <si>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</si>
  <si>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</si>
  <si>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</si>
  <si>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</si>
  <si>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</si>
  <si>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</si>
  <si>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</si>
  <si>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</si>
  <si>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</si>
  <si>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</si>
  <si>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</si>
  <si>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</si>
  <si>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</si>
  <si>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</si>
  <si>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</si>
  <si>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</si>
  <si>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</si>
  <si>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</si>
  <si>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</si>
  <si>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</si>
  <si>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</si>
  <si>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</si>
  <si>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</si>
  <si>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</si>
  <si>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</si>
  <si>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</si>
  <si>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</si>
  <si>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</si>
  <si>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</si>
  <si>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</si>
  <si>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</si>
  <si>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</si>
  <si>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</si>
  <si>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</si>
  <si>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</si>
  <si>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</si>
  <si>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</si>
  <si>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</si>
  <si>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</si>
  <si>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</si>
  <si>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</si>
  <si>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</si>
  <si>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</si>
  <si>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</si>
  <si>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</si>
  <si>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</si>
  <si>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</si>
  <si>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</si>
  <si>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</si>
  <si>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</si>
  <si>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</si>
  <si>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</si>
  <si>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</si>
  <si>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</si>
  <si>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</si>
  <si>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</si>
  <si>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</si>
  <si>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</si>
  <si>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</si>
  <si>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</si>
  <si>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</si>
  <si>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</si>
  <si>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</si>
  <si>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</si>
  <si>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</si>
  <si>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</si>
  <si>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</si>
  <si>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</si>
  <si>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</si>
  <si>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</si>
  <si>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</si>
  <si>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</si>
  <si>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</si>
  <si>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</si>
  <si>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</si>
  <si>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</si>
  <si>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</si>
  <si>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</si>
  <si>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</si>
  <si>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</si>
  <si>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</si>
  <si>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</si>
  <si>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</si>
  <si>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</si>
  <si>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</si>
  <si>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</si>
  <si>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</si>
  <si>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</si>
  <si>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</si>
  <si>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</si>
  <si>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</si>
  <si>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</si>
  <si>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</si>
  <si>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</si>
  <si>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</si>
  <si>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</si>
  <si>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</si>
  <si>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</si>
  <si>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</si>
  <si>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</si>
  <si>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</si>
  <si>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</si>
  <si>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</si>
  <si>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</si>
  <si>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</si>
  <si>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</si>
  <si>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</si>
  <si>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</si>
  <si>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</si>
  <si>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</si>
  <si>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</si>
  <si>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</si>
  <si>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</si>
  <si>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</si>
  <si>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</si>
  <si>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</si>
  <si>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</si>
  <si>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</si>
  <si>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</si>
  <si>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</si>
  <si>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</si>
  <si>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</si>
  <si>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</si>
  <si>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</si>
  <si>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</si>
  <si>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</si>
  <si>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</si>
  <si>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</si>
  <si>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</si>
  <si>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</si>
  <si>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</si>
  <si>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</si>
  <si>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</si>
  <si>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</si>
  <si>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</si>
  <si>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</si>
  <si>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</si>
  <si>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</si>
  <si>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</si>
  <si>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</si>
  <si>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</si>
  <si>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</si>
  <si>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</si>
  <si>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</si>
  <si>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</si>
  <si>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</si>
  <si>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</si>
  <si>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</si>
  <si>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</si>
  <si>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</si>
  <si>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</si>
  <si>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</si>
  <si>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</si>
  <si>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</si>
  <si>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</si>
  <si>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</si>
  <si>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</si>
  <si>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</si>
  <si>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</si>
  <si>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</si>
  <si>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</si>
  <si>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</si>
  <si>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</si>
  <si>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</si>
  <si>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</si>
  <si>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</si>
  <si>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</si>
  <si>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</si>
  <si>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</si>
  <si>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</si>
  <si>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</si>
  <si>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</si>
  <si>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</si>
  <si>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</si>
  <si>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</si>
  <si>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</si>
  <si>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</si>
  <si>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</si>
  <si>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</si>
  <si>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</si>
  <si>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</si>
  <si>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</si>
  <si>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</si>
  <si>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</si>
  <si>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</si>
  <si>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</si>
  <si>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</si>
  <si>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</si>
  <si>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</si>
  <si>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</si>
  <si>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</si>
  <si>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</si>
  <si>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</si>
  <si>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</si>
  <si>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</si>
  <si>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</si>
  <si>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</si>
  <si>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</si>
  <si>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</si>
  <si>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</si>
  <si>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</si>
  <si>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</si>
  <si>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</si>
  <si>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</si>
  <si>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</si>
  <si>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</si>
  <si>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</si>
  <si>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</si>
  <si>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</si>
  <si>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</si>
  <si>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</si>
  <si>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</si>
  <si>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</si>
  <si>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</si>
  <si>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</si>
  <si>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</si>
  <si>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</si>
  <si>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</si>
  <si>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</si>
  <si>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</si>
  <si>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</si>
  <si>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</si>
  <si>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</si>
  <si>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</si>
  <si>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</si>
  <si>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</si>
  <si>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</si>
  <si>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</si>
  <si>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</si>
  <si>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</si>
  <si>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</si>
  <si>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</si>
  <si>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</si>
  <si>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</si>
  <si>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</si>
  <si>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</si>
  <si>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</si>
  <si>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</si>
  <si>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</si>
  <si>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</si>
  <si>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</si>
  <si>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</si>
  <si>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</si>
  <si>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</si>
  <si>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</si>
  <si>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</si>
  <si>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</si>
  <si>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</si>
  <si>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</si>
  <si>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</si>
  <si>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</si>
  <si>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</si>
  <si>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</si>
  <si>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</si>
  <si>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</si>
  <si>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</si>
  <si>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</si>
  <si>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</si>
  <si>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</si>
  <si>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</si>
  <si>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</si>
  <si>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</si>
  <si>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</si>
  <si>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</si>
  <si>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</si>
  <si>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</si>
  <si>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</si>
  <si>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</si>
  <si>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</si>
  <si>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</si>
  <si>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</si>
  <si>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</si>
  <si>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</si>
  <si>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</si>
  <si>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</si>
  <si>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</si>
  <si>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</si>
  <si>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</si>
  <si>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</si>
  <si>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</si>
  <si>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</si>
  <si>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</si>
  <si>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</si>
  <si>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</si>
  <si>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</si>
  <si>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</si>
  <si>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</si>
  <si>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</si>
  <si>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</si>
  <si>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</si>
  <si>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</si>
  <si>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</si>
  <si>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</si>
  <si>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</si>
  <si>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</si>
  <si>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</si>
  <si>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</si>
  <si>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</si>
  <si>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</si>
  <si>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</si>
  <si>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</si>
  <si>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</si>
  <si>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</si>
  <si>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</si>
  <si>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</si>
  <si>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</si>
  <si>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</si>
  <si>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</si>
  <si>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</si>
  <si>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</si>
  <si>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</si>
  <si>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</si>
  <si>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</si>
  <si>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</si>
  <si>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</si>
  <si>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</si>
  <si>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</si>
  <si>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</si>
  <si>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</si>
  <si>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</si>
  <si>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</si>
  <si>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</si>
  <si>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</si>
  <si>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</si>
  <si>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</si>
  <si>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</si>
  <si>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</si>
  <si>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</si>
  <si>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</si>
  <si>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</si>
  <si>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</si>
  <si>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</si>
  <si>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</si>
  <si>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</si>
  <si>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</si>
  <si>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</si>
  <si>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</si>
  <si>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</si>
  <si>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</si>
  <si>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</si>
  <si>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</si>
  <si>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</si>
  <si>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</si>
  <si>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</si>
  <si>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</si>
  <si>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</si>
  <si>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</si>
  <si>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</si>
  <si>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</si>
  <si>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</si>
  <si>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</si>
  <si>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</si>
  <si>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</si>
  <si>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</si>
  <si>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</si>
  <si>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</si>
  <si>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</si>
  <si>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</si>
  <si>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</si>
  <si>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</si>
  <si>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</si>
  <si>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</si>
  <si>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</si>
  <si>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</si>
  <si>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</si>
  <si>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</si>
  <si>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</si>
  <si>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</si>
  <si>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</si>
  <si>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</si>
  <si>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</si>
  <si>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</si>
  <si>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</si>
  <si>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</si>
  <si>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</si>
  <si>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</si>
  <si>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</si>
  <si>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</si>
  <si>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</si>
  <si>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</si>
  <si>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</si>
  <si>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</si>
  <si>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</si>
  <si>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</si>
  <si>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</si>
  <si>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</si>
  <si>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</si>
  <si>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</si>
  <si>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</si>
  <si>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</si>
  <si>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</si>
  <si>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</si>
  <si>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</si>
  <si>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</si>
  <si>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</si>
  <si>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</si>
  <si>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</si>
  <si>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</si>
  <si>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</si>
  <si>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</si>
  <si>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</si>
  <si>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</si>
  <si>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</si>
  <si>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</si>
  <si>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</si>
  <si>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</si>
  <si>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</si>
  <si>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</si>
  <si>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</si>
  <si>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</si>
  <si>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</si>
  <si>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</si>
  <si>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</si>
  <si>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</si>
  <si>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</si>
  <si>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</si>
  <si>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</si>
  <si>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</si>
  <si>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</si>
  <si>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</si>
  <si>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</si>
  <si>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</si>
  <si>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</si>
  <si>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</si>
  <si>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</si>
  <si>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</si>
  <si>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</si>
  <si>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</si>
  <si>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</si>
  <si>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</si>
  <si>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</si>
  <si>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</si>
  <si>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</si>
  <si>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</si>
  <si>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</si>
  <si>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</si>
  <si>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</si>
  <si>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</si>
  <si>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</si>
  <si>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</si>
  <si>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</si>
  <si>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</si>
  <si>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</si>
  <si>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</si>
  <si>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</si>
  <si>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</si>
  <si>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</si>
  <si>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</si>
  <si>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</si>
  <si>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</si>
  <si>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</si>
  <si>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</si>
  <si>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</si>
  <si>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</si>
  <si>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</si>
  <si>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</si>
  <si>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</si>
  <si>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</si>
  <si>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</si>
  <si>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</si>
  <si>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</si>
  <si>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</si>
  <si>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</si>
  <si>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</si>
  <si>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</si>
  <si>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</si>
  <si>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</si>
  <si>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</si>
  <si>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</si>
  <si>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</si>
  <si>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</si>
  <si>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</si>
  <si>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</si>
  <si>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</si>
  <si>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</si>
  <si>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</si>
  <si>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</si>
  <si>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</si>
  <si>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</si>
  <si>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</si>
  <si>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</si>
  <si>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</si>
  <si>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</si>
  <si>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</si>
  <si>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</si>
  <si>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</si>
  <si>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</si>
  <si>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</si>
  <si>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</si>
  <si>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</si>
  <si>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</si>
  <si>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</si>
  <si>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</si>
  <si>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</si>
  <si>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</si>
  <si>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</si>
  <si>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</si>
  <si>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</si>
  <si>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</si>
  <si>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</si>
  <si>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</si>
  <si>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</si>
  <si>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</si>
  <si>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</si>
  <si>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</si>
  <si>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</si>
  <si>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</si>
  <si>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</si>
  <si>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</si>
  <si>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</si>
  <si>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</si>
  <si>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</si>
  <si>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</si>
  <si>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</si>
  <si>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</si>
  <si>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</si>
  <si>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</si>
  <si>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</si>
  <si>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</si>
  <si>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</si>
  <si>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</si>
  <si>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</si>
  <si>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</si>
  <si>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</si>
  <si>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</si>
  <si>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</si>
  <si>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</si>
  <si>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</si>
  <si>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</si>
  <si>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</si>
  <si>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</si>
  <si>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</si>
  <si>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</si>
  <si>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</si>
  <si>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</si>
  <si>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</si>
  <si>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</si>
  <si>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</si>
  <si>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</si>
  <si>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</si>
  <si>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</si>
  <si>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</si>
  <si>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</si>
  <si>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</si>
  <si>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</si>
  <si>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</si>
  <si>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</si>
  <si>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</si>
  <si>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</si>
  <si>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</si>
  <si>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</si>
  <si>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</si>
  <si>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</si>
  <si>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</si>
  <si>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</si>
  <si>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</si>
  <si>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</si>
  <si>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</si>
  <si>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</si>
  <si>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</si>
  <si>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</si>
  <si>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</si>
  <si>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</si>
  <si>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</si>
  <si>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</si>
  <si>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</si>
  <si>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</si>
  <si>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</si>
  <si>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</si>
  <si>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</si>
  <si>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</si>
  <si>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</si>
  <si>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</si>
  <si>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</si>
  <si>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</si>
  <si>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</si>
  <si>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</si>
  <si>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</si>
  <si>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</si>
  <si>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</si>
  <si>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</si>
  <si>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</si>
  <si>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</si>
  <si>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</si>
  <si>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</si>
  <si>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</si>
  <si>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</si>
  <si>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</si>
  <si>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</si>
  <si>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</si>
  <si>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</si>
  <si>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</si>
  <si>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</si>
  <si>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</si>
  <si>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</si>
  <si>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</si>
  <si>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</si>
  <si>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</si>
  <si>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</si>
  <si>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</si>
  <si>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</si>
  <si>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</si>
  <si>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</si>
  <si>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</si>
  <si>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</si>
  <si>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</si>
  <si>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</si>
  <si>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</si>
  <si>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</si>
  <si>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</si>
  <si>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</si>
  <si>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</si>
  <si>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</si>
  <si>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</si>
  <si>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</si>
  <si>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</si>
  <si>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</si>
  <si>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</si>
  <si>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</si>
  <si>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</si>
  <si>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</si>
  <si>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</si>
  <si>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</si>
  <si>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</si>
  <si>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</si>
  <si>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</si>
  <si>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</si>
  <si>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</si>
  <si>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</si>
  <si>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</si>
  <si>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</si>
  <si>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</si>
  <si>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</si>
  <si>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</si>
  <si>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</si>
  <si>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</si>
  <si>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</si>
  <si>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</si>
  <si>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</si>
  <si>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</si>
  <si>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</si>
  <si>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</si>
  <si>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</si>
  <si>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</si>
  <si>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</si>
  <si>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</si>
  <si>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</si>
  <si>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</si>
  <si>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</si>
  <si>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</si>
  <si>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</si>
  <si>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</si>
  <si>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</si>
  <si>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</si>
  <si>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</si>
  <si>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</si>
  <si>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</si>
  <si>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</si>
  <si>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</si>
  <si>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</si>
  <si>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</si>
  <si>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</si>
  <si>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</si>
  <si>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</si>
  <si>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</si>
  <si>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</si>
  <si>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</si>
  <si>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</si>
  <si>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</si>
  <si>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</si>
  <si>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</si>
  <si>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</si>
  <si>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</si>
  <si>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</si>
  <si>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</si>
  <si>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</si>
  <si>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</si>
  <si>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</si>
  <si>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</si>
  <si>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</si>
  <si>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</si>
  <si>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</si>
  <si>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</si>
  <si>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</si>
  <si>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</si>
  <si>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</si>
  <si>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</si>
  <si>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</si>
  <si>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</si>
  <si>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</si>
  <si>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</si>
  <si>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</si>
  <si>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</si>
  <si>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</si>
  <si>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</si>
  <si>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</si>
  <si>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</si>
  <si>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</si>
  <si>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</si>
  <si>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</si>
  <si>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</si>
  <si>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</si>
  <si>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</si>
  <si>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</si>
  <si>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</si>
  <si>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</si>
  <si>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</si>
  <si>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</si>
  <si>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</si>
  <si>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</si>
  <si>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</si>
  <si>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</si>
  <si>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</si>
  <si>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</si>
  <si>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</si>
  <si>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</si>
  <si>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</si>
  <si>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</si>
  <si>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</si>
  <si>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</si>
  <si>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</si>
  <si>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</si>
  <si>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</si>
  <si>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</si>
  <si>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</si>
  <si>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</si>
  <si>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</si>
  <si>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</si>
  <si>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</si>
  <si>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</si>
  <si>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</si>
  <si>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</si>
  <si>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</si>
  <si>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</si>
  <si>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</si>
  <si>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</si>
  <si>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</si>
  <si>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</si>
  <si>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</si>
  <si>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</si>
  <si>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</si>
  <si>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</si>
  <si>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</si>
  <si>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</si>
  <si>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</si>
  <si>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</si>
  <si>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</si>
  <si>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</si>
  <si>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</si>
  <si>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</si>
  <si>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</si>
  <si>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</si>
  <si>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</si>
  <si>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</si>
  <si>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</si>
  <si>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</si>
  <si>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</si>
  <si>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</si>
  <si>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</si>
  <si>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</si>
  <si>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</si>
  <si>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</si>
  <si>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</si>
  <si>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</si>
  <si>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</si>
  <si>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</si>
  <si>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</si>
  <si>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</si>
  <si>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</si>
  <si>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</si>
  <si>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</si>
  <si>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</si>
  <si>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</si>
  <si>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</si>
  <si>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</si>
  <si>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</si>
  <si>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</si>
  <si>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</si>
  <si>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</si>
  <si>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</si>
  <si>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</si>
  <si>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</si>
  <si>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</si>
  <si>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</si>
  <si>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</si>
  <si>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</si>
  <si>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</si>
  <si>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</si>
  <si>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</si>
  <si>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</si>
  <si>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</si>
  <si>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</si>
  <si>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</si>
  <si>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</si>
  <si>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</si>
  <si>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</si>
  <si>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</si>
  <si>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</si>
  <si>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</si>
  <si>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</si>
  <si>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</si>
  <si>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</si>
  <si>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</si>
  <si>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</si>
  <si>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</si>
  <si>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</si>
  <si>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</si>
  <si>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</si>
  <si>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</si>
  <si>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</si>
  <si>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</si>
  <si>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</si>
  <si>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</si>
  <si>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</si>
  <si>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</si>
  <si>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</si>
  <si>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</si>
  <si>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</si>
  <si>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</si>
  <si>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</si>
  <si>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</si>
  <si>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</si>
  <si>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</si>
  <si>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</si>
  <si>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</si>
  <si>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</si>
  <si>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</si>
  <si>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</si>
  <si>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</si>
  <si>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</si>
  <si>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</si>
  <si>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</si>
  <si>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</si>
  <si>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</si>
  <si>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</si>
  <si>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</si>
  <si>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</si>
  <si>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</si>
  <si>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</si>
  <si>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</si>
  <si>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</si>
  <si>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</si>
  <si>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</si>
  <si>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</si>
  <si>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</si>
  <si>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</si>
  <si>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</si>
  <si>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</si>
  <si>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</si>
  <si>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</si>
  <si>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</si>
  <si>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</si>
  <si>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</si>
  <si>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</si>
  <si>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</si>
  <si>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</si>
  <si>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</si>
  <si>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</si>
  <si>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</si>
  <si>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</si>
  <si>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</si>
  <si>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</si>
  <si>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</si>
  <si>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</si>
  <si>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</si>
  <si>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</si>
  <si>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</si>
  <si>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</si>
  <si>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</si>
  <si>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</si>
  <si>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</si>
  <si>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</si>
  <si>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</si>
  <si>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</si>
  <si>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</si>
  <si>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</si>
  <si>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</si>
  <si>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</si>
  <si>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</si>
  <si>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</si>
  <si>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</si>
  <si>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</si>
  <si>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</si>
  <si>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</si>
  <si>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</si>
  <si>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</si>
  <si>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</si>
  <si>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</si>
  <si>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</si>
  <si>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</si>
  <si>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</si>
  <si>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</si>
  <si>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</si>
  <si>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</si>
  <si>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</si>
  <si>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</si>
  <si>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</si>
  <si>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</si>
  <si>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</si>
  <si>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</si>
  <si>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</si>
  <si>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</si>
  <si>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</si>
  <si>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</si>
  <si>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</si>
  <si>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</si>
  <si>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</si>
  <si>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</si>
  <si>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</si>
  <si>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</si>
  <si>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</si>
  <si>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</si>
  <si>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</si>
  <si>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</si>
  <si>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</si>
  <si>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</si>
  <si>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</si>
  <si>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</si>
  <si>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</si>
  <si>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</si>
  <si>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</si>
  <si>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</si>
  <si>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</si>
  <si>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</si>
  <si>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</si>
  <si>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</si>
  <si>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</si>
  <si>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</si>
  <si>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</si>
  <si>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</si>
  <si>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</si>
  <si>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</si>
  <si>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</si>
  <si>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</si>
  <si>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</si>
  <si>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</si>
  <si>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</si>
  <si>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</si>
  <si>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</si>
  <si>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</si>
  <si>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</si>
  <si>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</si>
  <si>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</si>
  <si>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</si>
  <si>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</si>
  <si>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</si>
  <si>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</si>
  <si>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</si>
  <si>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</si>
  <si>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</si>
  <si>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</si>
  <si>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</si>
  <si>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</si>
  <si>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</si>
  <si>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</si>
  <si>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</si>
  <si>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</si>
  <si>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</si>
  <si>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</si>
  <si>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</si>
  <si>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</si>
  <si>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</si>
  <si>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</si>
  <si>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</si>
  <si>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</si>
  <si>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</si>
  <si>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</si>
  <si>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</si>
  <si>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</si>
  <si>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</si>
  <si>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</si>
  <si>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</si>
  <si>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</si>
  <si>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</si>
  <si>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</si>
  <si>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</si>
  <si>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</si>
  <si>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</si>
  <si>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</si>
  <si>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</si>
  <si>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</si>
  <si>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</si>
  <si>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</si>
  <si>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</si>
  <si>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</si>
  <si>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</si>
  <si>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</si>
  <si>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</si>
  <si>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</si>
  <si>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</si>
  <si>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</si>
  <si>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</si>
  <si>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</si>
  <si>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</si>
  <si>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</si>
  <si>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</si>
  <si>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</si>
  <si>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</si>
  <si>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</si>
  <si>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</si>
  <si>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</si>
  <si>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</si>
  <si>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</si>
  <si>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</si>
  <si>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</si>
  <si>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</si>
  <si>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</si>
  <si>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</si>
  <si>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</si>
  <si>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</si>
  <si>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</si>
  <si>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</si>
  <si>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</si>
  <si>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</si>
  <si>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</si>
  <si>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</si>
  <si>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</si>
  <si>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</si>
  <si>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</si>
  <si>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</si>
  <si>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</si>
  <si>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</si>
  <si>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</si>
  <si>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</si>
  <si>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</si>
  <si>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</si>
  <si>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</si>
  <si>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</si>
  <si>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</si>
  <si>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</si>
  <si>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</si>
  <si>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</si>
  <si>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</si>
  <si>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</si>
  <si>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</si>
  <si>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</si>
  <si>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</si>
  <si>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</si>
  <si>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</si>
  <si>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</si>
  <si>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</si>
  <si>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</si>
  <si>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</si>
  <si>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</si>
  <si>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</si>
  <si>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</si>
  <si>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</si>
  <si>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</si>
  <si>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</si>
  <si>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</si>
  <si>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</si>
  <si>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</si>
  <si>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</si>
  <si>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</si>
  <si>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</si>
  <si>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</si>
  <si>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</si>
  <si>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</si>
  <si>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</si>
  <si>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</si>
  <si>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</si>
  <si>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</si>
  <si>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</si>
  <si>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</si>
  <si>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</si>
  <si>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</si>
  <si>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</si>
  <si>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</si>
  <si>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</si>
  <si>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</si>
  <si>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</si>
  <si>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</si>
  <si>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</si>
  <si>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</si>
  <si>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</si>
  <si>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</si>
  <si>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</si>
  <si>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</si>
  <si>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</si>
  <si>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</si>
  <si>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</si>
  <si>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</si>
  <si>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</si>
  <si>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</si>
  <si>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</si>
  <si>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</si>
  <si>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</si>
  <si>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</si>
  <si>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</si>
  <si>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</si>
  <si>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</si>
  <si>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</si>
  <si>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</si>
  <si>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</si>
  <si>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</si>
  <si>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</si>
  <si>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</si>
  <si>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</si>
  <si>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</si>
  <si>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</si>
  <si>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</si>
  <si>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</si>
  <si>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</si>
  <si>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</si>
  <si>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</si>
  <si>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</si>
  <si>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</si>
  <si>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</si>
  <si>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</si>
  <si>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</si>
  <si>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</si>
  <si>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</si>
  <si>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</si>
  <si>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</si>
  <si>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</si>
  <si>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</si>
  <si>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</si>
  <si>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</si>
  <si>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</si>
  <si>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</si>
  <si>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</si>
  <si>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</si>
  <si>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</si>
  <si>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</si>
  <si>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</si>
  <si>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</si>
  <si>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</si>
  <si>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</si>
  <si>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</si>
  <si>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</si>
  <si>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</si>
  <si>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</si>
  <si>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</si>
  <si>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</si>
  <si>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</si>
  <si>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</si>
  <si>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</si>
  <si>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</si>
  <si>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</si>
  <si>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</si>
  <si>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</si>
  <si>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</si>
  <si>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</si>
  <si>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</si>
  <si>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</si>
  <si>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</si>
  <si>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</si>
  <si>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</si>
  <si>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</si>
  <si>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</si>
  <si>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</si>
  <si>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</si>
  <si>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</si>
  <si>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</si>
  <si>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</si>
  <si>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</si>
  <si>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</si>
  <si>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</si>
  <si>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</si>
  <si>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</si>
  <si>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</si>
  <si>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</si>
  <si>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</si>
  <si>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</si>
  <si>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</si>
  <si>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</si>
  <si>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</si>
  <si>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</si>
  <si>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</si>
  <si>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</si>
  <si>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</si>
  <si>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</si>
  <si>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</si>
  <si>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</si>
  <si>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</si>
  <si>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</si>
  <si>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</si>
  <si>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</si>
  <si>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</si>
  <si>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</si>
  <si>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</si>
  <si>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</si>
  <si>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</si>
  <si>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</si>
  <si>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</si>
  <si>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</si>
  <si>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</si>
  <si>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</si>
  <si>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</si>
  <si>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</si>
  <si>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</si>
  <si>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</si>
  <si>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</si>
  <si>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</si>
  <si>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</si>
  <si>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</si>
  <si>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</si>
  <si>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</si>
  <si>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</si>
  <si>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</si>
  <si>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</si>
  <si>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</si>
  <si>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</si>
  <si>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</si>
  <si>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</si>
  <si>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</si>
  <si>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</si>
  <si>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</si>
  <si>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</si>
  <si>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</si>
  <si>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</si>
  <si>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</si>
  <si>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</si>
  <si>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</si>
  <si>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</si>
  <si>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</si>
  <si>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</si>
  <si>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</si>
  <si>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</si>
  <si>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</si>
  <si>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</si>
  <si>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</si>
  <si>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</si>
  <si>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</si>
  <si>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</si>
  <si>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</si>
  <si>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</si>
  <si>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</si>
  <si>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</si>
  <si>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</si>
  <si>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</si>
  <si>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</si>
  <si>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</si>
  <si>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</si>
  <si>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</si>
  <si>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</si>
  <si>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</si>
  <si>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</si>
  <si>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</si>
  <si>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</si>
  <si>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</si>
  <si>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</si>
  <si>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</si>
  <si>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</si>
  <si>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</si>
  <si>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</si>
  <si>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</si>
  <si>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</si>
  <si>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</si>
  <si>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</si>
  <si>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</si>
  <si>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</si>
  <si>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</si>
  <si>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</si>
  <si>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</si>
  <si>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</si>
  <si>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</si>
  <si>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</si>
  <si>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</si>
  <si>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</si>
  <si>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</si>
  <si>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</si>
  <si>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</si>
  <si>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</si>
  <si>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</si>
  <si>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</si>
  <si>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</si>
  <si>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</si>
  <si>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</si>
  <si>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</si>
  <si>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</si>
  <si>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</si>
  <si>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</si>
  <si>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</si>
  <si>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</si>
  <si>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</si>
  <si>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</si>
  <si>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</si>
  <si>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</si>
  <si>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</si>
  <si>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</si>
  <si>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</si>
  <si>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</si>
  <si>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</si>
  <si>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</si>
  <si>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</si>
  <si>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</si>
  <si>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</si>
  <si>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</si>
  <si>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</si>
  <si>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</si>
  <si>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</si>
  <si>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</si>
  <si>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</si>
  <si>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</si>
  <si>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</si>
  <si>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</si>
  <si>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</si>
  <si>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</si>
  <si>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</si>
  <si>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</si>
  <si>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</si>
  <si>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</si>
  <si>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</si>
  <si>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</si>
  <si>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</si>
  <si>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</si>
  <si>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</si>
  <si>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</si>
  <si>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</si>
  <si>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</si>
  <si>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</si>
  <si>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</si>
  <si>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</si>
  <si>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</si>
  <si>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</si>
  <si>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</si>
  <si>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</si>
  <si>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</si>
  <si>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</si>
  <si>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</si>
  <si>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</si>
  <si>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</si>
  <si>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</si>
  <si>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</si>
  <si>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</si>
  <si>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</si>
  <si>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</si>
  <si>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</si>
  <si>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</si>
  <si>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</si>
  <si>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</si>
  <si>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</si>
  <si>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</si>
  <si>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</si>
  <si>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</si>
  <si>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</si>
  <si>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</si>
  <si>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</si>
  <si>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</si>
  <si>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</si>
  <si>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</si>
  <si>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</si>
  <si>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</si>
  <si>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</si>
  <si>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</si>
  <si>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</si>
  <si>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</si>
  <si>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</si>
  <si>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</si>
  <si>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</si>
  <si>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</si>
  <si>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</si>
  <si>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</si>
  <si>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</si>
  <si>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</si>
  <si>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</si>
  <si>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</si>
  <si>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</si>
  <si>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</si>
  <si>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</si>
  <si>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</si>
  <si>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</si>
  <si>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</si>
  <si>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</si>
  <si>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</si>
  <si>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</si>
  <si>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</si>
  <si>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</si>
  <si>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</si>
  <si>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</si>
  <si>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</si>
  <si>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</si>
  <si>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</si>
  <si>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</si>
  <si>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</si>
  <si>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</si>
  <si>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</si>
  <si>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</si>
  <si>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</si>
  <si>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</si>
  <si>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</si>
  <si>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</si>
  <si>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</si>
  <si>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</si>
  <si>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</si>
  <si>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</si>
  <si>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</si>
  <si>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</si>
  <si>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</si>
  <si>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</si>
  <si>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</si>
  <si>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</si>
  <si>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</si>
  <si>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</si>
  <si>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</si>
  <si>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</si>
  <si>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</si>
  <si>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</si>
  <si>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</si>
  <si>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</si>
  <si>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</si>
  <si>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</si>
  <si>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</si>
  <si>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</si>
  <si>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</si>
  <si>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</si>
  <si>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</si>
  <si>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</si>
  <si>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</si>
  <si>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</si>
  <si>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</si>
  <si>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</si>
  <si>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</si>
  <si>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</si>
  <si>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</si>
  <si>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</si>
  <si>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</si>
  <si>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</si>
  <si>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</si>
  <si>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</si>
  <si>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</si>
  <si>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</si>
  <si>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</si>
  <si>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</si>
  <si>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</si>
  <si>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</si>
  <si>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</si>
  <si>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</si>
  <si>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</si>
  <si>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</si>
  <si>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</si>
  <si>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</si>
  <si>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</si>
  <si>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</si>
  <si>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</si>
  <si>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</si>
  <si>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</si>
  <si>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</si>
  <si>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</si>
  <si>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</si>
  <si>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</si>
  <si>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</si>
  <si>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</si>
  <si>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</si>
  <si>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</si>
  <si>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</si>
  <si>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</si>
  <si>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</si>
  <si>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</si>
  <si>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</si>
  <si>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</si>
  <si>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</si>
  <si>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</si>
  <si>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</si>
  <si>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</si>
  <si>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</si>
  <si>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</si>
  <si>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</si>
  <si>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</si>
  <si>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</si>
  <si>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</si>
  <si>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</si>
  <si>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</si>
  <si>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</si>
  <si>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</si>
  <si>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</si>
  <si>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</si>
  <si>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</si>
  <si>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</si>
  <si>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</si>
  <si>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</si>
  <si>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</si>
  <si>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</si>
  <si>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</si>
  <si>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</si>
  <si>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</si>
  <si>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</si>
  <si>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</si>
  <si>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</si>
  <si>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</si>
  <si>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</si>
  <si>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</si>
  <si>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</si>
  <si>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</si>
  <si>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</si>
  <si>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</si>
  <si>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</si>
  <si>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</si>
  <si>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</si>
  <si>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</si>
  <si>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</si>
  <si>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</si>
  <si>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</si>
  <si>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</si>
  <si>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</si>
  <si>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</si>
  <si>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</si>
  <si>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</si>
  <si>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</si>
  <si>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</si>
  <si>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</si>
  <si>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</si>
  <si>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</si>
  <si>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</si>
  <si>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</si>
  <si>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</si>
  <si>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</si>
  <si>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</si>
  <si>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</si>
  <si>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</si>
  <si>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</si>
  <si>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</si>
  <si>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</si>
  <si>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</si>
  <si>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</si>
  <si>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</si>
  <si>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</si>
  <si>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</si>
  <si>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</si>
  <si>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</si>
  <si>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</si>
  <si>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</si>
  <si>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</si>
  <si>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</si>
  <si>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</si>
  <si>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</si>
  <si>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</si>
  <si>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</si>
  <si>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</si>
  <si>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</si>
  <si>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</si>
  <si>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</si>
  <si>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</si>
  <si>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</si>
  <si>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</si>
  <si>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</si>
  <si>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</si>
  <si>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</si>
  <si>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</si>
  <si>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</si>
  <si>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</si>
  <si>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</si>
  <si>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</si>
  <si>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</si>
  <si>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</si>
  <si>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</si>
  <si>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</si>
  <si>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</si>
  <si>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</si>
  <si>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</si>
  <si>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</si>
  <si>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</si>
  <si>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</si>
  <si>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</si>
  <si>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</si>
  <si>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</si>
  <si>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</si>
  <si>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</si>
  <si>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</si>
  <si>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</si>
  <si>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</si>
  <si>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</si>
  <si>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</si>
  <si>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</si>
  <si>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</si>
  <si>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</si>
  <si>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</si>
  <si>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</si>
  <si>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</si>
  <si>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</si>
  <si>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</si>
  <si>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</si>
  <si>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</si>
  <si>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</si>
  <si>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</si>
  <si>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</si>
  <si>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</si>
  <si>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</si>
  <si>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</si>
  <si>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</si>
  <si>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</si>
  <si>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</si>
  <si>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</si>
  <si>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</si>
  <si>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</si>
  <si>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</si>
  <si>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</si>
  <si>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</si>
  <si>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</si>
  <si>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</si>
  <si>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</si>
  <si>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</si>
  <si>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</si>
  <si>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</si>
  <si>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</si>
  <si>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</si>
  <si>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</si>
  <si>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</si>
  <si>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</si>
  <si>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</si>
  <si>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</si>
  <si>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</si>
  <si>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</si>
  <si>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</si>
  <si>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</si>
  <si>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</si>
  <si>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</si>
  <si>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</si>
  <si>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</si>
  <si>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</si>
  <si>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</si>
  <si>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</si>
  <si>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</si>
  <si>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</si>
  <si>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</si>
  <si>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</si>
  <si>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</si>
  <si>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</si>
  <si>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</si>
  <si>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</si>
  <si>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</si>
  <si>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</si>
  <si>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</si>
  <si>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</si>
  <si>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</si>
  <si>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</si>
  <si>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</si>
  <si>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</si>
  <si>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</si>
  <si>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</si>
  <si>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</si>
  <si>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</si>
  <si>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</si>
  <si>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</si>
  <si>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</si>
  <si>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</si>
  <si>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</si>
  <si>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</si>
  <si>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</si>
  <si>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</si>
  <si>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</si>
  <si>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</si>
  <si>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</si>
  <si>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</si>
  <si>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</si>
  <si>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</si>
  <si>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</si>
  <si>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</si>
  <si>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</si>
  <si>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</si>
  <si>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</si>
  <si>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</si>
  <si>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</si>
  <si>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</si>
  <si>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</si>
  <si>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</si>
  <si>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</si>
  <si>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</si>
  <si>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</si>
  <si>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</si>
  <si>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</si>
  <si>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</si>
  <si>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</si>
  <si>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</si>
  <si>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</si>
  <si>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</si>
  <si>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</si>
  <si>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</si>
  <si>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</si>
  <si>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</si>
  <si>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</si>
  <si>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</si>
  <si>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</si>
  <si>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</si>
  <si>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</si>
  <si>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</si>
  <si>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</si>
  <si>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</si>
  <si>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</si>
  <si>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</si>
  <si>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</si>
  <si>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</si>
  <si>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</si>
  <si>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</si>
  <si>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</si>
  <si>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</si>
  <si>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</si>
  <si>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</si>
  <si>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</si>
  <si>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</si>
  <si>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</si>
  <si>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</si>
  <si>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</si>
  <si>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</si>
  <si>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</si>
  <si>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</si>
  <si>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</si>
  <si>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</si>
  <si>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</si>
  <si>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</si>
  <si>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</si>
  <si>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</si>
  <si>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</si>
  <si>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</si>
  <si>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</si>
  <si>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</si>
  <si>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</si>
  <si>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</si>
  <si>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</si>
  <si>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</si>
  <si>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</si>
  <si>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</si>
  <si>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</si>
  <si>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</si>
  <si>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</si>
  <si>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</si>
  <si>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</si>
  <si>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</si>
  <si>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</si>
  <si>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</si>
  <si>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</si>
  <si>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</si>
  <si>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</si>
  <si>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</si>
  <si>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</si>
  <si>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</si>
  <si>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</si>
  <si>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</si>
  <si>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</si>
  <si>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</si>
  <si>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</si>
  <si>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</si>
  <si>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</si>
  <si>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</si>
  <si>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</si>
  <si>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</si>
  <si>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</si>
  <si>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</si>
  <si>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</si>
  <si>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</si>
  <si>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</si>
  <si>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</si>
  <si>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</si>
  <si>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</si>
  <si>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</si>
  <si>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</si>
  <si>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</si>
  <si>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</si>
  <si>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</si>
  <si>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</si>
  <si>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</si>
  <si>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</si>
  <si>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</si>
  <si>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</si>
  <si>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</si>
  <si>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</si>
  <si>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</si>
  <si>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</si>
  <si>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</si>
  <si>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</si>
  <si>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</si>
  <si>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</si>
  <si>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</si>
  <si>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</si>
  <si>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</si>
  <si>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</si>
  <si>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</si>
  <si>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</si>
  <si>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</si>
  <si>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</si>
  <si>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</si>
  <si>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</si>
  <si>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</si>
  <si>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</si>
  <si>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</si>
  <si>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</si>
  <si>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</si>
  <si>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</si>
  <si>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</si>
  <si>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</si>
  <si>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</si>
  <si>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</si>
  <si>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</si>
  <si>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</si>
  <si>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</si>
  <si>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</si>
  <si>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</si>
  <si>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</si>
  <si>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</si>
  <si>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</si>
  <si>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</si>
  <si>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</si>
  <si>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</si>
  <si>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</si>
  <si>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</si>
  <si>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</si>
  <si>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</si>
  <si>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</si>
  <si>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</si>
  <si>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</si>
  <si>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</si>
  <si>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</si>
  <si>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</si>
  <si>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</si>
  <si>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</si>
  <si>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</si>
  <si>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</si>
  <si>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</si>
  <si>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</si>
  <si>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</si>
  <si>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</si>
  <si>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</si>
  <si>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</si>
  <si>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</si>
  <si>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</si>
  <si>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</si>
  <si>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</si>
  <si>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</si>
  <si>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</si>
  <si>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</si>
  <si>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</si>
  <si>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</si>
  <si>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</si>
  <si>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</si>
  <si>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</si>
  <si>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</si>
  <si>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</si>
  <si>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</si>
  <si>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</si>
  <si>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</si>
  <si>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</si>
  <si>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</si>
  <si>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</si>
  <si>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</si>
  <si>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</si>
  <si>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</si>
  <si>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</si>
  <si>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</si>
  <si>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</si>
  <si>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</si>
  <si>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</si>
  <si>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</si>
  <si>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</si>
  <si>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</si>
  <si>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</si>
  <si>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</si>
  <si>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</si>
  <si>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</si>
  <si>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</si>
  <si>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</si>
  <si>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</si>
  <si>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</si>
  <si>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</si>
  <si>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</si>
  <si>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</si>
  <si>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</si>
  <si>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</si>
  <si>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</si>
  <si>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</si>
  <si>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</si>
  <si>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</si>
  <si>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</si>
  <si>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</si>
  <si>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</si>
  <si>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</si>
  <si>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</si>
  <si>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</si>
  <si>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</si>
  <si>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</si>
  <si>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</si>
  <si>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</si>
  <si>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</si>
  <si>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</si>
  <si>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</si>
  <si>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</si>
  <si>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</si>
  <si>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</si>
  <si>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</si>
  <si>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</si>
  <si>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</si>
  <si>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</si>
  <si>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</si>
  <si>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</si>
  <si>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</si>
  <si>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</si>
  <si>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</si>
  <si>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</si>
  <si>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</si>
  <si>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</si>
  <si>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</si>
  <si>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</si>
  <si>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</si>
  <si>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</si>
  <si>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</si>
  <si>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</si>
  <si>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</si>
  <si>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</si>
  <si>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</si>
  <si>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</si>
  <si>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</si>
  <si>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</si>
  <si>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</si>
  <si>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</si>
  <si>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</si>
  <si>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</si>
  <si>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</si>
  <si>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</si>
  <si>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</si>
  <si>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</si>
  <si>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</si>
  <si>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</si>
  <si>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</si>
  <si>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</si>
  <si>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</si>
  <si>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</si>
  <si>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</si>
  <si>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</si>
  <si>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</si>
  <si>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</si>
  <si>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</si>
  <si>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</si>
  <si>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</si>
  <si>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</si>
  <si>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</si>
  <si>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</si>
  <si>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</si>
  <si>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</si>
  <si>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</si>
  <si>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</si>
  <si>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</si>
  <si>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</si>
  <si>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</si>
  <si>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</si>
  <si>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</si>
  <si>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</si>
  <si>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</si>
  <si>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</si>
  <si>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</si>
  <si>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</si>
  <si>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</si>
  <si>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</si>
  <si>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</si>
  <si>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</si>
  <si>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</si>
  <si>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</si>
  <si>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</si>
  <si>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</si>
  <si>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</si>
  <si>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</si>
  <si>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</si>
  <si>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</si>
  <si>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</si>
  <si>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</si>
  <si>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</si>
  <si>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</si>
  <si>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</si>
  <si>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</si>
  <si>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</si>
  <si>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</si>
  <si>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</si>
  <si>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</si>
  <si>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</si>
  <si>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</si>
  <si>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</si>
  <si>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</si>
  <si>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</si>
  <si>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</si>
  <si>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</si>
  <si>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</si>
  <si>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</si>
  <si>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</si>
  <si>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</si>
  <si>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</si>
  <si>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</si>
  <si>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</si>
  <si>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</si>
  <si>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</si>
  <si>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</si>
  <si>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</si>
  <si>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</si>
  <si>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</si>
  <si>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</si>
  <si>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</si>
  <si>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</si>
  <si>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</si>
  <si>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</si>
  <si>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</si>
  <si>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</si>
  <si>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</si>
  <si>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</si>
  <si>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</si>
  <si>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</si>
  <si>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</si>
  <si>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</si>
  <si>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</si>
  <si>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</si>
  <si>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</si>
  <si>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</si>
  <si>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</si>
  <si>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</si>
  <si>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</si>
  <si>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</si>
  <si>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</si>
  <si>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</si>
  <si>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</si>
  <si>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</si>
  <si>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</si>
  <si>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</si>
  <si>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</si>
  <si>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</si>
  <si>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</si>
  <si>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</si>
  <si>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</si>
  <si>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</si>
  <si>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</si>
  <si>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</si>
  <si>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</si>
  <si>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</si>
  <si>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</si>
  <si>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</si>
  <si>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</si>
  <si>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</si>
  <si>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</si>
  <si>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</si>
  <si>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</si>
  <si>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</si>
  <si>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</si>
  <si>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</si>
  <si>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</si>
  <si>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</si>
  <si>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</si>
  <si>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</si>
  <si>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</si>
  <si>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</si>
  <si>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</si>
  <si>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</si>
  <si>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</si>
  <si>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</si>
  <si>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</si>
  <si>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</si>
  <si>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</si>
  <si>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</si>
  <si>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</si>
  <si>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</si>
  <si>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</si>
  <si>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</si>
  <si>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</si>
  <si>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</si>
  <si>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</si>
  <si>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</si>
  <si>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</si>
  <si>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</si>
  <si>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</si>
  <si>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</si>
  <si>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</si>
  <si>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</si>
  <si>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</si>
  <si>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</si>
  <si>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</si>
  <si>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</si>
  <si>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</si>
  <si>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</si>
  <si>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</si>
  <si>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</si>
  <si>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</si>
  <si>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</si>
  <si>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</si>
  <si>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</si>
  <si>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</si>
  <si>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</si>
  <si>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</si>
  <si>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</si>
  <si>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</si>
  <si>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</si>
  <si>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</si>
  <si>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</si>
  <si>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</si>
  <si>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</si>
  <si>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</si>
  <si>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</si>
  <si>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</si>
  <si>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</si>
  <si>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</si>
  <si>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</si>
  <si>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</si>
  <si>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</si>
  <si>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</si>
  <si>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</si>
  <si>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</si>
  <si>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</si>
  <si>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</si>
  <si>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</si>
  <si>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</si>
  <si>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</si>
  <si>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</si>
  <si>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</si>
  <si>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</si>
  <si>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</si>
  <si>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</si>
  <si>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</si>
  <si>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</si>
  <si>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</si>
  <si>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</si>
  <si>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</si>
  <si>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</si>
  <si>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</si>
  <si>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</si>
  <si>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</si>
  <si>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</si>
  <si>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</si>
  <si>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</si>
  <si>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</si>
  <si>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</si>
  <si>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</si>
  <si>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</si>
  <si>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</si>
  <si>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</si>
  <si>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</si>
  <si>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</si>
  <si>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</si>
  <si>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</si>
  <si>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</si>
  <si>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</si>
  <si>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</si>
  <si>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</si>
  <si>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</si>
  <si>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</si>
  <si>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</si>
  <si>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</si>
  <si>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</si>
  <si>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</si>
  <si>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</si>
  <si>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</si>
  <si>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</si>
  <si>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</si>
  <si>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</si>
  <si>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</si>
  <si>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</si>
  <si>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</si>
  <si>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</si>
  <si>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</si>
  <si>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</si>
  <si>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</si>
  <si>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</si>
  <si>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</si>
  <si>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</si>
  <si>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</si>
  <si>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</si>
  <si>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</si>
  <si>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</si>
  <si>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</si>
  <si>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</si>
  <si>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</si>
  <si>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</si>
  <si>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</si>
  <si>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</si>
  <si>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</si>
  <si>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</si>
  <si>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</si>
  <si>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</si>
  <si>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</si>
  <si>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</si>
  <si>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</si>
  <si>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</si>
  <si>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</si>
  <si>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</si>
  <si>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</si>
  <si>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</si>
  <si>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</si>
  <si>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</si>
  <si>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</si>
  <si>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</si>
  <si>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</si>
  <si>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</si>
  <si>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</si>
  <si>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</si>
  <si>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</si>
  <si>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</si>
  <si>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</si>
  <si>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</si>
  <si>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</si>
  <si>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</si>
  <si>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</si>
  <si>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</si>
  <si>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</si>
  <si>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</si>
  <si>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</si>
  <si>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</si>
  <si>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</si>
  <si>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</si>
  <si>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</si>
  <si>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</si>
  <si>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</si>
  <si>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</si>
  <si>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</si>
  <si>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</si>
  <si>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</si>
  <si>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</si>
  <si>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</si>
  <si>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</si>
  <si>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</si>
  <si>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</si>
  <si>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</si>
  <si>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</si>
  <si>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</si>
  <si>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</si>
  <si>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</si>
  <si>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</si>
  <si>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</si>
  <si>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</si>
  <si>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</si>
  <si>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</si>
  <si>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</si>
  <si>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</si>
  <si>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</si>
  <si>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</si>
  <si>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</si>
  <si>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</si>
  <si>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</si>
  <si>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</si>
  <si>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</si>
  <si>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</si>
  <si>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</si>
  <si>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</si>
  <si>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</si>
  <si>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</si>
  <si>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</si>
  <si>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</si>
  <si>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</si>
  <si>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</si>
  <si>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</si>
  <si>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</si>
  <si>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</si>
  <si>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</si>
  <si>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</si>
  <si>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</si>
  <si>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</si>
  <si>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</si>
  <si>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</si>
  <si>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</si>
  <si>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</si>
  <si>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</si>
  <si>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</si>
  <si>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</si>
  <si>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</si>
  <si>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</si>
  <si>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</si>
  <si>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</si>
  <si>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</si>
  <si>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</si>
  <si>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</si>
  <si>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</si>
  <si>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</si>
  <si>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</si>
  <si>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</si>
  <si>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</si>
  <si>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</si>
  <si>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</si>
  <si>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</si>
  <si>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</si>
  <si>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</si>
  <si>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</si>
  <si>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</si>
  <si>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</si>
  <si>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</si>
  <si>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</si>
  <si>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</si>
  <si>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</si>
  <si>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</si>
  <si>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</si>
  <si>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</si>
  <si>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</si>
  <si>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</si>
  <si>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</si>
  <si>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</si>
  <si>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</si>
  <si>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</si>
  <si>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</si>
  <si>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</si>
  <si>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</si>
  <si>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</si>
  <si>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</si>
  <si>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</si>
  <si>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</si>
  <si>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</si>
  <si>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</si>
  <si>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</si>
  <si>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</si>
  <si>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</si>
  <si>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</si>
  <si>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</si>
  <si>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</si>
  <si>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</si>
  <si>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</si>
  <si>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</si>
  <si>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</si>
  <si>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</si>
  <si>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</si>
  <si>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</si>
  <si>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</si>
  <si>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</si>
  <si>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</si>
  <si>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</si>
  <si>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</si>
  <si>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</si>
  <si>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</si>
  <si>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</si>
  <si>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</si>
  <si>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</si>
  <si>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</si>
  <si>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</si>
  <si>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</si>
  <si>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</si>
  <si>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</si>
  <si>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</si>
  <si>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</si>
  <si>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</si>
  <si>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</si>
  <si>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</si>
  <si>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</si>
  <si>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</si>
  <si>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</si>
  <si>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</si>
  <si>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</si>
  <si>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</si>
  <si>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</si>
  <si>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</si>
  <si>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</si>
  <si>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</si>
  <si>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</si>
  <si>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</si>
  <si>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</si>
  <si>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</si>
  <si>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</si>
  <si>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</si>
  <si>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</si>
  <si>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</si>
  <si>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</si>
  <si>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</si>
  <si>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</si>
  <si>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</si>
  <si>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</si>
  <si>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</si>
  <si>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</si>
  <si>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</si>
  <si>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</si>
  <si>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</si>
  <si>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</si>
  <si>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</si>
  <si>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</si>
  <si>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</si>
  <si>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</si>
  <si>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</si>
  <si>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</si>
  <si>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</si>
  <si>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</si>
  <si>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</si>
  <si>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</si>
  <si>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</si>
  <si>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</si>
  <si>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</si>
  <si>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</si>
  <si>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</si>
  <si>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</si>
  <si>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</si>
  <si>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</si>
  <si>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</si>
  <si>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</si>
  <si>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</si>
  <si>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</si>
  <si>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</si>
  <si>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</si>
  <si>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</si>
  <si>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</si>
  <si>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</si>
  <si>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</si>
  <si>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</si>
  <si>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</si>
  <si>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</si>
  <si>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</si>
  <si>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</si>
  <si>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</si>
  <si>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</si>
  <si>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</si>
  <si>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</si>
  <si>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</si>
  <si>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</si>
  <si>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</si>
  <si>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</si>
  <si>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</si>
  <si>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</si>
  <si>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</si>
  <si>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</si>
  <si>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</si>
  <si>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</si>
  <si>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</si>
  <si>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</si>
  <si>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</si>
  <si>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</si>
  <si>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</si>
  <si>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</si>
  <si>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</si>
  <si>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</si>
  <si>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</si>
  <si>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</si>
  <si>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</si>
  <si>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</si>
  <si>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</si>
  <si>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</si>
  <si>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</si>
  <si>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</si>
  <si>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</si>
  <si>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</si>
  <si>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</si>
  <si>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</si>
  <si>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</si>
  <si>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</si>
  <si>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</si>
  <si>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</si>
  <si>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</si>
  <si>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</si>
  <si>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</si>
  <si>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</si>
  <si>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</si>
  <si>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</si>
  <si>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</si>
  <si>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</si>
  <si>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</si>
  <si>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</si>
  <si>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</si>
  <si>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</si>
  <si>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</si>
  <si>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</si>
  <si>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</si>
  <si>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</si>
  <si>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</si>
  <si>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</si>
  <si>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</si>
  <si>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</si>
  <si>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</si>
  <si>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</si>
  <si>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</si>
  <si>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</si>
  <si>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</si>
  <si>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</si>
  <si>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</si>
  <si>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</si>
  <si>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</si>
  <si>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</si>
  <si>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</si>
  <si>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</si>
  <si>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</si>
  <si>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</si>
  <si>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</si>
  <si>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</si>
  <si>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</si>
  <si>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</si>
  <si>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</si>
  <si>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</si>
  <si>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</si>
  <si>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</si>
  <si>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</si>
  <si>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</si>
  <si>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</si>
  <si>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</si>
  <si>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</si>
  <si>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</si>
  <si>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</si>
  <si>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</si>
  <si>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</si>
  <si>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</si>
  <si>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</si>
  <si>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</si>
  <si>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</si>
  <si>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</si>
  <si>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</si>
  <si>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</si>
  <si>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</si>
  <si>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</si>
  <si>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</si>
  <si>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</si>
  <si>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</si>
  <si>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</si>
  <si>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</si>
  <si>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</si>
  <si>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</si>
  <si>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</si>
  <si>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</si>
  <si>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</si>
  <si>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</si>
  <si>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</si>
  <si>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</si>
  <si>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</si>
  <si>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</si>
  <si>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</si>
  <si>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</si>
  <si>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</si>
  <si>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</si>
  <si>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</si>
  <si>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</si>
  <si>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</si>
  <si>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</si>
  <si>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</si>
  <si>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</si>
  <si>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</si>
  <si>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</si>
  <si>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</si>
  <si>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</si>
  <si>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</si>
  <si>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</si>
  <si>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</si>
  <si>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</si>
  <si>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</si>
  <si>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</si>
  <si>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</si>
  <si>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</si>
  <si>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</si>
  <si>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</si>
  <si>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</si>
  <si>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</si>
  <si>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</si>
  <si>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</si>
  <si>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</si>
  <si>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</si>
  <si>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</si>
  <si>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</si>
  <si>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</si>
  <si>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</si>
  <si>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</si>
  <si>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</si>
  <si>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</si>
  <si>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</si>
  <si>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</si>
  <si>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</si>
  <si>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</si>
  <si>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</si>
  <si>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</si>
  <si>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</si>
  <si>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</si>
  <si>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</si>
  <si>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</si>
  <si>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</si>
  <si>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</si>
  <si>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</si>
  <si>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</si>
  <si>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</si>
  <si>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</si>
  <si>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</si>
  <si>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</si>
  <si>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</si>
  <si>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</si>
  <si>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</si>
  <si>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</si>
  <si>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</si>
  <si>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</si>
  <si>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</si>
  <si>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</si>
  <si>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</si>
  <si>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</si>
  <si>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</si>
  <si>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</si>
  <si>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</si>
  <si>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</si>
  <si>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</si>
  <si>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</si>
  <si>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</si>
  <si>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</si>
  <si>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</si>
  <si>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</si>
  <si>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</si>
  <si>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</si>
  <si>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</si>
  <si>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</si>
  <si>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</si>
  <si>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</si>
  <si>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</si>
  <si>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</si>
  <si>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</si>
  <si>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</si>
  <si>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</si>
  <si>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</si>
  <si>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</si>
  <si>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</si>
  <si>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</si>
  <si>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</si>
  <si>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</si>
  <si>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</si>
  <si>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</si>
  <si>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</si>
  <si>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</si>
  <si>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</si>
  <si>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</si>
  <si>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</si>
  <si>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</si>
  <si>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</si>
  <si>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</si>
  <si>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</si>
  <si>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</si>
  <si>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</si>
  <si>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</si>
  <si>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</si>
  <si>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</si>
  <si>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</si>
  <si>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</si>
  <si>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</si>
  <si>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</si>
  <si>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</si>
  <si>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</si>
  <si>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</si>
  <si>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</si>
  <si>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</si>
  <si>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</si>
  <si>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</si>
  <si>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</si>
  <si>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</si>
  <si>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</si>
  <si>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</si>
  <si>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</si>
  <si>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</si>
  <si>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</si>
  <si>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</si>
  <si>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</si>
  <si>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</si>
  <si>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</si>
  <si>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</si>
  <si>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</si>
  <si>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</si>
  <si>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</si>
  <si>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</si>
  <si>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</si>
  <si>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</si>
  <si>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</si>
  <si>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</si>
  <si>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</si>
  <si>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</si>
  <si>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</si>
  <si>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</si>
  <si>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</si>
  <si>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</si>
  <si>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</si>
  <si>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</si>
  <si>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</si>
  <si>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</si>
  <si>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</si>
  <si>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</si>
  <si>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</si>
  <si>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</si>
  <si>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</si>
  <si>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</si>
  <si>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</si>
  <si>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</si>
  <si>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</si>
  <si>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</si>
  <si>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</si>
  <si>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</si>
  <si>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</si>
  <si>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</si>
  <si>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</si>
  <si>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</si>
  <si>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</si>
  <si>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</si>
  <si>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</si>
  <si>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</si>
  <si>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</si>
  <si>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</si>
  <si>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</si>
  <si>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</si>
  <si>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</si>
  <si>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</si>
  <si>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</si>
  <si>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</si>
  <si>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</si>
  <si>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</si>
  <si>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</si>
  <si>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</si>
  <si>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</si>
  <si>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</si>
  <si>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</si>
  <si>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</si>
  <si>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</si>
  <si>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</si>
  <si>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</si>
  <si>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</si>
  <si>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</si>
  <si>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</si>
  <si>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</si>
  <si>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</si>
  <si>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</si>
  <si>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</si>
  <si>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</si>
  <si>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</si>
  <si>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</si>
  <si>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</si>
  <si>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</si>
  <si>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</si>
  <si>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</si>
  <si>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</si>
  <si>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</si>
  <si>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</si>
  <si>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</si>
  <si>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</si>
  <si>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</si>
  <si>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</si>
  <si>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</si>
  <si>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</si>
  <si>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</si>
  <si>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</si>
  <si>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</si>
  <si>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</si>
  <si>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</si>
  <si>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</si>
  <si>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</si>
  <si>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</si>
  <si>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</si>
  <si>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</si>
  <si>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</si>
  <si>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</si>
  <si>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</si>
  <si>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</si>
  <si>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</si>
  <si>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</si>
  <si>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</si>
  <si>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</si>
  <si>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</si>
  <si>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</si>
  <si>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</si>
  <si>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</si>
  <si>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</si>
  <si>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</si>
  <si>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</si>
  <si>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</si>
  <si>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</si>
  <si>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</si>
  <si>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</si>
  <si>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</si>
  <si>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</si>
  <si>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</si>
  <si>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</si>
  <si>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</si>
  <si>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</si>
  <si>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</si>
  <si>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</si>
  <si>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</si>
  <si>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</si>
  <si>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</si>
  <si>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</si>
  <si>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</si>
  <si>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</si>
  <si>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</si>
  <si>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</si>
  <si>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</si>
  <si>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</si>
  <si>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</si>
  <si>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</si>
  <si>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</si>
  <si>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</si>
  <si>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</si>
  <si>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</si>
  <si>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</si>
  <si>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</si>
  <si>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</si>
  <si>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</si>
  <si>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</si>
  <si>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</si>
  <si>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</si>
  <si>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</si>
  <si>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</si>
  <si>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</si>
  <si>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</si>
  <si>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</si>
  <si>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</si>
  <si>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</si>
  <si>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</si>
  <si>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</si>
  <si>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</si>
  <si>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</si>
  <si>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</si>
  <si>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</si>
  <si>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</si>
  <si>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</si>
  <si>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</si>
  <si>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</si>
  <si>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</si>
  <si>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</si>
  <si>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</si>
  <si>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</si>
  <si>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</si>
  <si>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</si>
  <si>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</si>
  <si>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</si>
  <si>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</si>
  <si>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</si>
  <si>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</si>
  <si>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</si>
  <si>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</si>
  <si>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</si>
  <si>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</si>
  <si>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</si>
  <si>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</si>
  <si>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</si>
  <si>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</si>
  <si>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</si>
  <si>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</si>
  <si>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</si>
  <si>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</si>
  <si>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</si>
  <si>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</si>
  <si>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</si>
  <si>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</si>
  <si>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</si>
  <si>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</si>
  <si>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</si>
  <si>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</si>
  <si>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</si>
  <si>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</si>
  <si>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</si>
  <si>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</si>
  <si>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</si>
  <si>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</si>
  <si>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</si>
  <si>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</si>
  <si>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</si>
  <si>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</si>
  <si>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</si>
  <si>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</si>
  <si>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</si>
  <si>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</si>
  <si>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</si>
  <si>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</si>
  <si>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</si>
  <si>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</si>
  <si>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</si>
  <si>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</si>
  <si>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</si>
  <si>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</si>
  <si>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</si>
  <si>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</si>
  <si>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</si>
  <si>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</si>
  <si>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</si>
  <si>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</si>
  <si>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</si>
  <si>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</si>
  <si>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</si>
  <si>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</si>
  <si>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</si>
  <si>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</si>
  <si>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</si>
  <si>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</si>
  <si>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</si>
  <si>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</si>
  <si>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</si>
  <si>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</si>
  <si>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</si>
  <si>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</si>
  <si>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</si>
  <si>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</si>
  <si>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</si>
  <si>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</si>
  <si>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</si>
  <si>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</si>
  <si>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</si>
  <si>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</si>
  <si>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</si>
  <si>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</si>
  <si>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</si>
  <si>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</si>
  <si>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</si>
  <si>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</si>
  <si>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</si>
  <si>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</si>
  <si>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</si>
  <si>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</si>
  <si>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</si>
  <si>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</si>
  <si>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</si>
  <si>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</si>
  <si>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</si>
  <si>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</si>
  <si>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</si>
  <si>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</si>
  <si>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</si>
  <si>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</si>
  <si>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</si>
  <si>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</si>
  <si>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</si>
  <si>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</si>
  <si>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</si>
  <si>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</si>
  <si>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</si>
  <si>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</si>
  <si>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</si>
  <si>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</si>
  <si>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</si>
  <si>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</si>
  <si>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</si>
  <si>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</si>
  <si>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</si>
  <si>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</si>
  <si>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</si>
  <si>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</si>
  <si>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</si>
  <si>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</si>
  <si>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</si>
  <si>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</si>
  <si>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</si>
  <si>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</si>
  <si>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</si>
  <si>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</si>
  <si>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</si>
  <si>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</si>
  <si>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</si>
  <si>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</si>
  <si>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</si>
  <si>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</si>
  <si>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</si>
  <si>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</si>
  <si>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</si>
  <si>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</si>
  <si>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</si>
  <si>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</si>
  <si>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</si>
  <si>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</si>
  <si>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</si>
  <si>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</si>
  <si>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</si>
  <si>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</si>
  <si>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</si>
  <si>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</si>
  <si>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</si>
  <si>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</si>
  <si>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</si>
  <si>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</si>
  <si>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</si>
  <si>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</si>
  <si>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</si>
  <si>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</si>
  <si>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</si>
  <si>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</si>
  <si>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</si>
  <si>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</si>
  <si>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</si>
  <si>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</si>
  <si>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</si>
  <si>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</si>
  <si>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</si>
  <si>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</si>
  <si>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</si>
  <si>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</si>
  <si>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</si>
  <si>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</si>
  <si>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</si>
  <si>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</si>
  <si>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</si>
  <si>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</si>
  <si>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</si>
  <si>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</si>
  <si>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</si>
  <si>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</si>
  <si>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</si>
  <si>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</si>
  <si>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</si>
  <si>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</si>
  <si>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</si>
  <si>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</si>
  <si>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</si>
  <si>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</si>
  <si>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</si>
  <si>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</si>
  <si>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</si>
  <si>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</si>
  <si>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</si>
  <si>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</si>
  <si>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</si>
  <si>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</si>
  <si>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</si>
  <si>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</si>
  <si>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</si>
  <si>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</si>
  <si>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</si>
  <si>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</si>
  <si>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</si>
  <si>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</si>
  <si>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</si>
  <si>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</si>
  <si>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</si>
  <si>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</si>
  <si>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</si>
  <si>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</si>
  <si>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</si>
  <si>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</si>
  <si>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</si>
  <si>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</si>
  <si>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</si>
  <si>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</si>
  <si>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</si>
  <si>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</si>
  <si>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</si>
  <si>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</si>
  <si>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</si>
  <si>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</si>
  <si>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</si>
  <si>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</si>
  <si>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</si>
  <si>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</si>
  <si>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</si>
  <si>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</si>
  <si>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</si>
  <si>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</si>
  <si>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</si>
  <si>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</si>
  <si>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</si>
  <si>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</si>
  <si>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</si>
  <si>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</si>
  <si>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</si>
  <si>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</si>
  <si>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</si>
  <si>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</si>
  <si>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</si>
  <si>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</si>
  <si>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</si>
  <si>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</si>
  <si>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</si>
  <si>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</si>
  <si>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</si>
  <si>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</si>
  <si>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</si>
  <si>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</si>
  <si>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</si>
  <si>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</si>
  <si>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</si>
  <si>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</si>
  <si>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</si>
  <si>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</si>
  <si>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</si>
  <si>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</si>
  <si>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</si>
  <si>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</si>
  <si>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</si>
  <si>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</si>
  <si>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</si>
  <si>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</si>
  <si>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</si>
  <si>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</si>
  <si>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</si>
  <si>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</si>
  <si>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</si>
  <si>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</si>
  <si>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</si>
  <si>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</si>
  <si>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</si>
  <si>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</si>
  <si>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</si>
  <si>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</si>
  <si>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</si>
  <si>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</si>
  <si>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</si>
  <si>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</si>
  <si>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</si>
  <si>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</si>
  <si>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</si>
  <si>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</si>
  <si>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</si>
  <si>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</si>
  <si>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</si>
  <si>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</si>
  <si>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</si>
  <si>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</si>
  <si>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</si>
  <si>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</si>
  <si>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</si>
  <si>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</si>
  <si>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</si>
  <si>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</si>
  <si>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</si>
  <si>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</si>
  <si>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</si>
  <si>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</si>
  <si>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</si>
  <si>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</si>
  <si>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</si>
  <si>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</si>
  <si>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</si>
  <si>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</si>
  <si>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</si>
  <si>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</si>
  <si>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</si>
  <si>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</si>
  <si>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</si>
  <si>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</si>
  <si>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</si>
  <si>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</si>
  <si>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</si>
  <si>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</si>
  <si>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</si>
  <si>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</si>
  <si>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</si>
  <si>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</si>
  <si>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</si>
  <si>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</si>
  <si>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</si>
  <si>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</si>
  <si>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</si>
  <si>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</si>
  <si>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</si>
  <si>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</si>
  <si>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</si>
  <si>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</si>
  <si>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</si>
  <si>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</si>
  <si>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</si>
  <si>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</si>
  <si>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</si>
  <si>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</si>
  <si>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</si>
  <si>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</si>
  <si>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</si>
  <si>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</si>
  <si>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</si>
  <si>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</si>
  <si>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</si>
  <si>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</si>
  <si>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</si>
  <si>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</si>
  <si>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</si>
  <si>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</si>
  <si>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</si>
  <si>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</si>
  <si>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</si>
  <si>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</si>
  <si>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</si>
  <si>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</si>
  <si>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</si>
  <si>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</si>
  <si>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</si>
  <si>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</si>
  <si>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</si>
  <si>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</si>
  <si>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</si>
  <si>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</si>
  <si>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</si>
  <si>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</si>
  <si>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</si>
  <si>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</si>
  <si>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</si>
  <si>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</si>
  <si>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</si>
  <si>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</si>
  <si>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</si>
  <si>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</si>
  <si>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</si>
  <si>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</si>
  <si>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</si>
  <si>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</si>
  <si>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</si>
  <si>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</si>
  <si>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</si>
  <si>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</si>
  <si>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</si>
  <si>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</si>
  <si>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</si>
  <si>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</si>
  <si>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</si>
  <si>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</si>
  <si>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</si>
  <si>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</si>
  <si>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</si>
  <si>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</si>
  <si>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</si>
  <si>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</si>
  <si>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</si>
  <si>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</si>
  <si>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</si>
  <si>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</si>
  <si>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</si>
  <si>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</si>
  <si>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</si>
  <si>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</si>
  <si>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</si>
  <si>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</si>
  <si>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</si>
  <si>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</si>
  <si>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</si>
  <si>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</si>
  <si>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</si>
  <si>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</si>
  <si>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</si>
  <si>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</si>
  <si>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</si>
  <si>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</si>
  <si>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</si>
  <si>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</si>
  <si>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</si>
  <si>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</si>
  <si>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</si>
  <si>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</si>
  <si>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</si>
  <si>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</si>
  <si>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</si>
  <si>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</si>
  <si>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</si>
  <si>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</si>
  <si>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</si>
  <si>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</si>
  <si>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</si>
  <si>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</si>
  <si>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</si>
  <si>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</si>
  <si>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</si>
  <si>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</si>
  <si>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</si>
  <si>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</si>
  <si>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</si>
  <si>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</si>
  <si>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</si>
  <si>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</si>
  <si>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</si>
  <si>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</si>
  <si>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</si>
  <si>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</si>
  <si>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</si>
  <si>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</si>
  <si>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</si>
  <si>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</si>
  <si>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</si>
  <si>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</si>
  <si>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</si>
  <si>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</si>
  <si>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</si>
  <si>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</si>
  <si>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</si>
  <si>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</si>
  <si>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</si>
  <si>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</si>
  <si>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</si>
  <si>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</si>
  <si>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</si>
  <si>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</si>
  <si>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</si>
  <si>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</si>
  <si>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</si>
  <si>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</si>
  <si>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</si>
  <si>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</si>
  <si>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</si>
  <si>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</si>
  <si>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</si>
  <si>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</si>
  <si>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</si>
  <si>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</si>
  <si>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</si>
  <si>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</si>
  <si>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</si>
  <si>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</si>
  <si>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</si>
  <si>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</si>
  <si>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</si>
  <si>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</si>
  <si>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</si>
  <si>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</si>
  <si>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</si>
  <si>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</si>
  <si>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</si>
  <si>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</si>
  <si>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</si>
  <si>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</si>
  <si>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</si>
  <si>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</si>
  <si>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</si>
  <si>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</si>
  <si>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</si>
  <si>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</si>
  <si>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</si>
  <si>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</si>
  <si>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</si>
  <si>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</si>
  <si>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</si>
  <si>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</si>
  <si>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</si>
  <si>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</si>
  <si>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</si>
  <si>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</si>
  <si>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</si>
  <si>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</si>
  <si>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</si>
  <si>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</si>
  <si>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</si>
  <si>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</si>
  <si>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</si>
  <si>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</si>
  <si>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</si>
  <si>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</si>
  <si>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</si>
  <si>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</si>
  <si>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</si>
  <si>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</si>
  <si>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</si>
  <si>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</si>
  <si>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</si>
  <si>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</si>
  <si>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</si>
  <si>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</si>
  <si>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</si>
  <si>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</si>
  <si>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</si>
  <si>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</si>
  <si>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</si>
  <si>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</si>
  <si>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</si>
  <si>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</si>
  <si>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</si>
  <si>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</si>
  <si>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</si>
  <si>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</si>
  <si>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</si>
  <si>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</si>
  <si>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</si>
  <si>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</si>
  <si>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</si>
  <si>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</si>
  <si>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</si>
  <si>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</si>
  <si>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</si>
  <si>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</si>
  <si>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</si>
  <si>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</si>
  <si>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</si>
  <si>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</si>
  <si>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</si>
  <si>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</si>
  <si>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</si>
  <si>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</si>
  <si>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</si>
  <si>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</si>
  <si>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</si>
  <si>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</si>
  <si>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</si>
  <si>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</si>
  <si>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</si>
  <si>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</si>
  <si>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</si>
  <si>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</si>
  <si>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</si>
  <si>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</si>
  <si>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</si>
  <si>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</si>
  <si>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</si>
  <si>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</si>
  <si>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</si>
  <si>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</si>
  <si>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</si>
  <si>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</si>
  <si>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</si>
  <si>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</si>
  <si>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</si>
  <si>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</si>
  <si>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</si>
  <si>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</si>
  <si>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</si>
  <si>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</si>
  <si>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</si>
  <si>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</si>
  <si>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</si>
  <si>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</si>
  <si>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</si>
  <si>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</si>
  <si>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</si>
  <si>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</si>
  <si>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</si>
  <si>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</si>
  <si>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</si>
  <si>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</si>
  <si>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</si>
  <si>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</si>
  <si>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</si>
  <si>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</si>
  <si>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</si>
  <si>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</si>
  <si>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</si>
  <si>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</si>
  <si>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</si>
  <si>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</si>
  <si>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</si>
  <si>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</si>
  <si>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</si>
  <si>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</si>
  <si>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</si>
  <si>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</si>
  <si>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</si>
  <si>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</si>
  <si>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</si>
  <si>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</si>
  <si>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</si>
  <si>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</si>
  <si>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</si>
  <si>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</si>
  <si>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</si>
  <si>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</si>
  <si>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</si>
  <si>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</si>
  <si>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</si>
  <si>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</si>
  <si>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</si>
  <si>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</si>
  <si>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</si>
  <si>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</si>
  <si>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</si>
  <si>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</si>
  <si>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</si>
  <si>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</si>
  <si>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</si>
  <si>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</si>
  <si>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</si>
  <si>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</si>
  <si>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</si>
  <si>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</si>
  <si>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</si>
  <si>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</si>
  <si>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</si>
  <si>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</si>
  <si>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</si>
  <si>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</si>
  <si>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</si>
  <si>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</si>
  <si>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</si>
  <si>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</si>
  <si>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</si>
  <si>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</si>
  <si>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</si>
  <si>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</si>
  <si>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</si>
  <si>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</si>
  <si>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</si>
  <si>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</si>
  <si>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</si>
  <si>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</si>
  <si>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</si>
  <si>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</si>
  <si>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</si>
  <si>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</si>
  <si>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</si>
  <si>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</si>
  <si>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</si>
  <si>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</si>
  <si>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</si>
  <si>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</si>
  <si>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</si>
  <si>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</si>
  <si>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</si>
  <si>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</si>
  <si>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</si>
  <si>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</si>
  <si>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</si>
  <si>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</si>
  <si>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</si>
  <si>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</si>
  <si>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</si>
  <si>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</si>
  <si>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</si>
  <si>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</si>
  <si>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</si>
  <si>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</si>
  <si>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</si>
  <si>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</si>
  <si>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</si>
  <si>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</si>
  <si>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</si>
  <si>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</si>
  <si>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</si>
  <si>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</si>
  <si>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</si>
  <si>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</si>
  <si>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</si>
  <si>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</si>
  <si>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</si>
  <si>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</si>
  <si>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</si>
  <si>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</si>
  <si>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</si>
  <si>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</si>
  <si>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</si>
  <si>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</si>
  <si>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</si>
  <si>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</si>
  <si>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</si>
  <si>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</si>
  <si>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</si>
  <si>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</si>
  <si>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</si>
  <si>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</si>
  <si>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</si>
  <si>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</si>
  <si>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</si>
  <si>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</si>
  <si>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</si>
  <si>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</si>
  <si>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</si>
  <si>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</si>
  <si>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</si>
  <si>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</si>
  <si>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</si>
  <si>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</si>
  <si>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</si>
  <si>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</si>
  <si>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</si>
  <si>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</si>
  <si>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</si>
  <si>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</si>
  <si>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</si>
  <si>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</si>
  <si>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</si>
  <si>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</si>
  <si>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</si>
  <si>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</si>
  <si>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</si>
  <si>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</si>
  <si>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</si>
  <si>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</si>
  <si>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</si>
  <si>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</si>
  <si>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</si>
  <si>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</si>
  <si>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</si>
  <si>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</si>
  <si>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</si>
  <si>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</si>
  <si>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</si>
  <si>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</si>
  <si>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</si>
  <si>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</si>
  <si>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</si>
  <si>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</si>
  <si>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</si>
  <si>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</si>
  <si>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</si>
  <si>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</si>
  <si>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</si>
  <si>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</si>
  <si>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</si>
  <si>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</si>
  <si>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</si>
  <si>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</si>
  <si>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</si>
  <si>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</si>
  <si>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</si>
  <si>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</si>
  <si>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</si>
  <si>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</si>
  <si>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</si>
  <si>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</si>
  <si>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</si>
  <si>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</si>
  <si>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</si>
  <si>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</si>
  <si>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</si>
  <si>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</si>
  <si>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</si>
  <si>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</si>
  <si>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</si>
  <si>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</si>
  <si>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</si>
  <si>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</si>
  <si>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</si>
  <si>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</si>
  <si>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</si>
  <si>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</si>
  <si>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</si>
  <si>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</si>
  <si>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</si>
  <si>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</si>
  <si>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</si>
  <si>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</si>
  <si>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</si>
  <si>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</si>
  <si>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</si>
  <si>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</si>
  <si>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</si>
  <si>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</si>
  <si>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</si>
  <si>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</si>
  <si>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</si>
  <si>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</si>
  <si>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</si>
  <si>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</si>
  <si>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</si>
  <si>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</si>
  <si>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</si>
  <si>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</si>
  <si>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</si>
  <si>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</si>
  <si>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</si>
  <si>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</si>
  <si>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</si>
  <si>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</si>
  <si>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</si>
  <si>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</si>
  <si>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</si>
  <si>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</si>
  <si>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</si>
  <si>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</si>
  <si>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</si>
  <si>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</si>
  <si>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</si>
  <si>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</si>
  <si>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</si>
  <si>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</si>
  <si>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</si>
  <si>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</si>
  <si>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</si>
  <si>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</si>
  <si>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</si>
  <si>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</si>
  <si>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</si>
  <si>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</si>
  <si>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</si>
  <si>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</si>
  <si>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</si>
  <si>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</si>
  <si>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</si>
  <si>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</si>
  <si>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</si>
  <si>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</si>
  <si>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</si>
  <si>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</si>
  <si>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</si>
  <si>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</si>
  <si>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</si>
  <si>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</si>
  <si>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</si>
  <si>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</si>
  <si>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</si>
  <si>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</si>
  <si>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</si>
  <si>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</si>
  <si>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</si>
  <si>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</si>
  <si>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</si>
  <si>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</si>
  <si>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</si>
  <si>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</si>
  <si>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</si>
  <si>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</si>
  <si>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</si>
  <si>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</si>
  <si>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</si>
  <si>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</si>
  <si>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</si>
  <si>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</si>
  <si>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</si>
  <si>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</si>
  <si>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</si>
  <si>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</si>
  <si>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</si>
  <si>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</si>
  <si>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</si>
  <si>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</si>
  <si>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</si>
  <si>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</si>
  <si>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</si>
  <si>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</si>
  <si>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</si>
  <si>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</si>
  <si>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</si>
  <si>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</si>
  <si>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</si>
  <si>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</si>
  <si>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</si>
  <si>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</si>
  <si>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</si>
  <si>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</si>
  <si>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</si>
  <si>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</si>
  <si>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</si>
  <si>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</si>
  <si>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</si>
  <si>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</si>
  <si>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</si>
  <si>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</si>
  <si>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</si>
  <si>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</si>
  <si>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</si>
  <si>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</si>
  <si>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</si>
  <si>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</si>
  <si>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</si>
  <si>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</si>
  <si>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</si>
  <si>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</si>
  <si>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</si>
  <si>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</si>
  <si>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</si>
  <si>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</si>
  <si>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</si>
  <si>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</si>
  <si>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</si>
  <si>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</si>
  <si>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</si>
  <si>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</si>
  <si>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</si>
  <si>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</si>
  <si>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</si>
  <si>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</si>
  <si>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</si>
  <si>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</si>
  <si>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</si>
  <si>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</si>
  <si>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</si>
  <si>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</si>
  <si>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</si>
  <si>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</si>
  <si>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</si>
  <si>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</si>
  <si>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</si>
  <si>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</si>
  <si>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</si>
  <si>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</si>
  <si>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</si>
  <si>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</si>
  <si>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</si>
  <si>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</si>
  <si>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</si>
  <si>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</si>
  <si>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</si>
  <si>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</si>
  <si>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</si>
  <si>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</si>
  <si>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</si>
  <si>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</si>
  <si>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</si>
  <si>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</si>
  <si>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</si>
  <si>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</si>
  <si>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</si>
  <si>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</si>
  <si>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</si>
  <si>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</si>
  <si>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</si>
  <si>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</si>
  <si>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</si>
  <si>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</si>
  <si>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</si>
  <si>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</si>
  <si>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</si>
  <si>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</si>
  <si>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</si>
  <si>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</si>
  <si>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</si>
  <si>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</si>
  <si>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</si>
  <si>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</si>
  <si>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</si>
  <si>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</si>
  <si>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</si>
  <si>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</si>
  <si>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</si>
  <si>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</si>
  <si>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</si>
  <si>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</si>
  <si>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</si>
  <si>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</si>
  <si>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</si>
  <si>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</si>
  <si>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</si>
  <si>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</si>
  <si>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</si>
  <si>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</si>
  <si>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</si>
  <si>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</si>
  <si>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</si>
  <si>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</si>
  <si>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</si>
  <si>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</si>
  <si>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</si>
  <si>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</si>
  <si>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</si>
  <si>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</si>
  <si>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</si>
  <si>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</si>
  <si>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</si>
  <si>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</si>
  <si>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</si>
  <si>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</si>
  <si>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</si>
  <si>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</si>
  <si>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</si>
  <si>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</si>
  <si>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</si>
  <si>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</si>
  <si>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</si>
  <si>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</si>
  <si>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</si>
  <si>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</si>
  <si>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</si>
  <si>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</si>
  <si>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</si>
  <si>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</si>
  <si>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</si>
  <si>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</si>
  <si>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</si>
  <si>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</si>
  <si>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</si>
  <si>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</si>
  <si>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</si>
  <si>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</si>
  <si>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</si>
  <si>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</si>
  <si>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</si>
  <si>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</si>
  <si>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</si>
  <si>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</si>
  <si>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</si>
  <si>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</si>
  <si>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</si>
  <si>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</si>
  <si>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</si>
  <si>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</si>
  <si>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</si>
  <si>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</si>
  <si>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</si>
  <si>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</si>
  <si>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</si>
  <si>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</si>
  <si>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</si>
  <si>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</si>
  <si>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</si>
  <si>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</si>
  <si>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</si>
  <si>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</si>
  <si>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</si>
  <si>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</si>
  <si>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</si>
  <si>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</si>
  <si>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</si>
  <si>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</si>
  <si>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</si>
  <si>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</si>
  <si>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</si>
  <si>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</si>
  <si>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</si>
  <si>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</si>
  <si>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</si>
  <si>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</si>
  <si>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</si>
  <si>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</si>
  <si>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</si>
  <si>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</si>
  <si>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</si>
  <si>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</si>
  <si>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</si>
  <si>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</si>
  <si>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</si>
  <si>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</si>
  <si>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</si>
  <si>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</si>
  <si>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</si>
  <si>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</si>
  <si>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</si>
  <si>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</si>
  <si>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</si>
  <si>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</si>
  <si>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</si>
  <si>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</si>
  <si>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</si>
  <si>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</si>
  <si>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</si>
  <si>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</si>
  <si>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</si>
  <si>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</si>
  <si>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</si>
  <si>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</si>
  <si>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</si>
  <si>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</si>
  <si>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</si>
  <si>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</si>
  <si>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</si>
  <si>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</si>
  <si>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</si>
  <si>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</si>
  <si>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</si>
  <si>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</si>
  <si>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</si>
  <si>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</si>
  <si>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</si>
  <si>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</si>
  <si>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</si>
  <si>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</si>
  <si>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</si>
  <si>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</si>
  <si>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</si>
  <si>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</si>
  <si>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</si>
  <si>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</si>
  <si>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</si>
  <si>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</si>
  <si>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</si>
  <si>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</si>
  <si>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</si>
  <si>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</si>
  <si>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</si>
  <si>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</si>
  <si>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</si>
  <si>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</si>
  <si>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</si>
  <si>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</si>
  <si>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</si>
  <si>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</si>
  <si>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</si>
  <si>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</si>
  <si>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</si>
  <si>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</si>
  <si>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</si>
  <si>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</si>
  <si>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</si>
  <si>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</si>
  <si>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</si>
  <si>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</si>
  <si>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</si>
  <si>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</si>
  <si>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</si>
  <si>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</si>
  <si>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</si>
  <si>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</si>
  <si>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</si>
  <si>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</si>
  <si>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</si>
  <si>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</si>
  <si>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</si>
  <si>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</si>
  <si>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</si>
  <si>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</si>
  <si>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</si>
  <si>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</si>
  <si>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</si>
  <si>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</si>
  <si>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</si>
  <si>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</si>
  <si>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</si>
  <si>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</si>
  <si>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</si>
  <si>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</si>
  <si>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</si>
  <si>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</si>
  <si>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</si>
  <si>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</si>
  <si>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</si>
  <si>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</si>
  <si>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</si>
  <si>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</si>
  <si>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</si>
  <si>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</si>
  <si>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</si>
  <si>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</si>
  <si>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</si>
  <si>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</si>
  <si>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</si>
  <si>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</si>
  <si>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</si>
  <si>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</si>
  <si>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</si>
  <si>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</si>
  <si>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</si>
  <si>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</si>
  <si>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</si>
  <si>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</si>
  <si>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</si>
  <si>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</si>
  <si>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</si>
  <si>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</si>
  <si>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</si>
  <si>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</si>
  <si>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</si>
  <si>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</si>
  <si>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</si>
  <si>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</si>
  <si>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</si>
  <si>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</si>
  <si>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</si>
  <si>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</si>
  <si>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</si>
  <si>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</si>
  <si>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</si>
  <si>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</si>
  <si>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</si>
  <si>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</si>
  <si>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</si>
  <si>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</si>
  <si>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</si>
  <si>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</si>
  <si>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</si>
  <si>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</si>
  <si>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</si>
  <si>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</si>
  <si>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</si>
  <si>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</si>
  <si>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</si>
  <si>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</si>
  <si>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</si>
  <si>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</si>
  <si>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</si>
  <si>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</si>
  <si>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</si>
  <si>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</si>
  <si>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</si>
  <si>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</si>
  <si>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</si>
  <si>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</si>
  <si>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</si>
  <si>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</si>
  <si>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</si>
  <si>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</si>
  <si>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</si>
  <si>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</si>
  <si>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</si>
  <si>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</si>
  <si>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</si>
  <si>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</si>
  <si>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</si>
  <si>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</si>
  <si>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</si>
  <si>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</si>
  <si>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</si>
  <si>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</si>
  <si>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</si>
  <si>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</si>
  <si>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</si>
  <si>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</si>
  <si>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</si>
  <si>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</si>
  <si>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</si>
  <si>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</si>
  <si>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</si>
  <si>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</si>
  <si>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</si>
  <si>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</si>
  <si>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</si>
  <si>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</si>
  <si>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</si>
  <si>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</si>
  <si>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</si>
  <si>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</si>
  <si>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</si>
  <si>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</si>
  <si>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</si>
  <si>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</si>
  <si>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</si>
  <si>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</si>
  <si>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</si>
  <si>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</si>
  <si>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</si>
  <si>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</si>
  <si>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</si>
  <si>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</si>
  <si>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</si>
  <si>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</si>
  <si>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</si>
  <si>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</si>
  <si>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</si>
  <si>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</si>
  <si>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</si>
  <si>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</si>
  <si>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</si>
  <si>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</si>
  <si>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</si>
  <si>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</si>
  <si>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</si>
  <si>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</si>
  <si>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</si>
  <si>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</si>
  <si>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</si>
  <si>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</si>
  <si>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</si>
  <si>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</si>
  <si>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</si>
  <si>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</si>
  <si>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</si>
  <si>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</si>
  <si>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</si>
  <si>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</si>
  <si>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</si>
  <si>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</si>
  <si>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</si>
  <si>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</si>
  <si>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</si>
  <si>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</si>
  <si>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</si>
  <si>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</si>
  <si>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</si>
  <si>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</si>
  <si>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</si>
  <si>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</si>
  <si>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</si>
  <si>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</si>
  <si>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</si>
  <si>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</si>
  <si>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</si>
  <si>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</si>
  <si>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</si>
  <si>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</si>
  <si>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</si>
  <si>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</si>
  <si>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</si>
  <si>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</si>
  <si>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</si>
  <si>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</si>
  <si>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</si>
  <si>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</si>
  <si>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</si>
  <si>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</si>
  <si>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</si>
  <si>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</si>
  <si>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</si>
  <si>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</si>
  <si>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</si>
  <si>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</si>
  <si>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</si>
  <si>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</si>
  <si>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</si>
  <si>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</si>
  <si>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</si>
  <si>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</si>
  <si>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</si>
  <si>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</si>
  <si>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</si>
  <si>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</si>
  <si>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</si>
  <si>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</si>
  <si>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</si>
  <si>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</si>
  <si>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</si>
  <si>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</si>
  <si>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</si>
  <si>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</si>
  <si>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</si>
  <si>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</si>
  <si>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</si>
  <si>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</si>
  <si>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</si>
  <si>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</si>
  <si>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</si>
  <si>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</si>
  <si>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</si>
  <si>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</si>
  <si>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</si>
  <si>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</si>
  <si>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</si>
  <si>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</si>
  <si>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</si>
  <si>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</si>
  <si>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</si>
  <si>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</si>
  <si>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</si>
  <si>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</si>
  <si>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</si>
  <si>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</si>
  <si>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</si>
  <si>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</si>
  <si>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</si>
  <si>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</si>
  <si>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</si>
  <si>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</si>
  <si>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</si>
  <si>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</si>
  <si>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</si>
  <si>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</si>
  <si>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</si>
  <si>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</si>
  <si>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</si>
  <si>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</si>
  <si>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</si>
  <si>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</si>
  <si>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</si>
  <si>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</si>
  <si>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</si>
  <si>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</si>
  <si>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</si>
  <si>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</si>
  <si>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</si>
  <si>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</si>
  <si>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</si>
  <si>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</si>
  <si>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</si>
  <si>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</si>
  <si>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</si>
  <si>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</si>
  <si>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</si>
  <si>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</si>
  <si>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</si>
  <si>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</si>
  <si>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</si>
  <si>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</si>
  <si>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</si>
  <si>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</si>
  <si>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</si>
  <si>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</si>
  <si>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</si>
  <si>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</si>
  <si>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</si>
  <si>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</si>
  <si>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</si>
  <si>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</si>
  <si>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</si>
  <si>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</si>
  <si>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</si>
  <si>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</si>
  <si>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</si>
  <si>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</si>
  <si>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</si>
  <si>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</si>
  <si>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</si>
  <si>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</si>
  <si>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</si>
  <si>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</si>
  <si>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</si>
  <si>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</si>
  <si>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</si>
  <si>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</si>
  <si>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</si>
  <si>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</si>
  <si>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</si>
  <si>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</si>
  <si>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</si>
  <si>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</si>
  <si>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</si>
  <si>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</si>
  <si>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</si>
  <si>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</si>
  <si>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</si>
  <si>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</si>
  <si>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</si>
  <si>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</si>
  <si>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</si>
  <si>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</si>
  <si>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</si>
  <si>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</si>
  <si>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</si>
  <si>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</si>
  <si>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</si>
  <si>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</si>
  <si>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</si>
  <si>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</si>
  <si>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</si>
  <si>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</si>
  <si>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</si>
  <si>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</si>
  <si>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</si>
  <si>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</si>
  <si>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</si>
  <si>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</si>
  <si>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</si>
  <si>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</si>
  <si>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</si>
  <si>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</si>
  <si>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</si>
  <si>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</si>
  <si>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</si>
  <si>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</si>
  <si>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</si>
  <si>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</si>
  <si>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</si>
  <si>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</si>
  <si>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</si>
  <si>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</si>
  <si>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</si>
  <si>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</si>
  <si>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</si>
  <si>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</si>
  <si>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</si>
  <si>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</si>
  <si>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</si>
  <si>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</si>
  <si>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</si>
  <si>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</si>
  <si>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</si>
  <si>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</si>
  <si>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</si>
  <si>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</si>
  <si>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</si>
  <si>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</si>
  <si>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</si>
  <si>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</si>
  <si>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</si>
  <si>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</si>
  <si>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</si>
  <si>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</si>
  <si>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</si>
  <si>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</si>
  <si>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</si>
  <si>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</si>
  <si>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</si>
  <si>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</si>
  <si>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</si>
  <si>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</si>
  <si>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</si>
  <si>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</si>
  <si>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</si>
  <si>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</si>
  <si>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</si>
  <si>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</si>
  <si>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</si>
  <si>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</si>
  <si>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</si>
  <si>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</si>
  <si>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</si>
  <si>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</si>
  <si>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</si>
  <si>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</si>
  <si>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</si>
  <si>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</si>
  <si>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</si>
  <si>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</si>
  <si>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</si>
  <si>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</si>
  <si>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</si>
  <si>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</si>
  <si>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</si>
  <si>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</si>
  <si>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</si>
  <si>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</si>
  <si>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</si>
  <si>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</si>
  <si>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</si>
  <si>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</si>
  <si>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</si>
  <si>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</si>
  <si>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</si>
  <si>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</si>
  <si>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</si>
  <si>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</si>
  <si>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</si>
  <si>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</si>
  <si>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</si>
  <si>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</si>
  <si>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</si>
  <si>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</si>
  <si>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</si>
  <si>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</si>
  <si>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</si>
  <si>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</si>
  <si>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</si>
  <si>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</si>
  <si>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</si>
  <si>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</si>
  <si>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</si>
  <si>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</si>
  <si>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</si>
  <si>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</si>
  <si>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</si>
  <si>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</si>
  <si>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</si>
  <si>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</si>
  <si>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</si>
  <si>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</si>
  <si>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</si>
  <si>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</si>
  <si>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</si>
  <si>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</si>
  <si>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</si>
  <si>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</si>
  <si>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</si>
  <si>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</si>
  <si>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</si>
  <si>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</si>
  <si>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</si>
  <si>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</si>
  <si>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</si>
  <si>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</si>
  <si>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</si>
  <si>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</si>
  <si>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</si>
  <si>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</si>
  <si>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</si>
  <si>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</si>
  <si>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</si>
  <si>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</si>
  <si>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</si>
  <si>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</si>
  <si>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</si>
  <si>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</si>
  <si>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</si>
  <si>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</si>
  <si>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</si>
  <si>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</si>
  <si>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</si>
  <si>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</si>
  <si>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</si>
  <si>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</si>
  <si>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</si>
  <si>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</si>
  <si>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</si>
  <si>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</si>
  <si>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</si>
  <si>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</si>
  <si>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</si>
  <si>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</si>
  <si>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</si>
  <si>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</si>
  <si>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</si>
  <si>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</si>
  <si>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</si>
  <si>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</si>
  <si>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</si>
  <si>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</si>
  <si>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</si>
  <si>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</si>
  <si>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</si>
  <si>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</si>
  <si>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</si>
  <si>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</si>
  <si>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</si>
  <si>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</si>
  <si>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</si>
  <si>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</si>
  <si>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</si>
  <si>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</si>
  <si>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</si>
  <si>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</si>
  <si>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</si>
  <si>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</si>
  <si>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</si>
  <si>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</si>
  <si>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</si>
  <si>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</si>
  <si>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</si>
  <si>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</si>
  <si>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</si>
  <si>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</si>
  <si>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</si>
  <si>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</si>
  <si>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</si>
  <si>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</si>
  <si>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</si>
  <si>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</si>
  <si>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</si>
  <si>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</si>
  <si>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</si>
  <si>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</si>
  <si>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</si>
  <si>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</si>
  <si>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</si>
  <si>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</si>
  <si>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</si>
  <si>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</si>
  <si>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</si>
  <si>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</si>
  <si>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</si>
  <si>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</si>
  <si>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</si>
  <si>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</si>
  <si>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</si>
  <si>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</si>
  <si>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</si>
  <si>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</si>
  <si>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</si>
  <si>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</si>
  <si>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</si>
  <si>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</si>
  <si>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</si>
  <si>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</si>
  <si>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</si>
  <si>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</si>
  <si>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</si>
  <si>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</si>
  <si>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</si>
  <si>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</si>
  <si>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</si>
  <si>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</si>
  <si>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</si>
  <si>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</si>
  <si>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</si>
  <si>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</si>
  <si>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</si>
  <si>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</si>
  <si>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</si>
  <si>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</si>
  <si>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</si>
  <si>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</si>
  <si>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</si>
  <si>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</si>
  <si>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</si>
  <si>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</si>
  <si>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</si>
  <si>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</si>
  <si>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</si>
  <si>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</si>
  <si>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</si>
  <si>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</si>
  <si>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</si>
  <si>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</si>
  <si>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</si>
  <si>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</si>
  <si>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</si>
  <si>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</si>
  <si>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</si>
  <si>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</si>
  <si>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</si>
  <si>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</si>
  <si>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</si>
  <si>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</si>
  <si>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</si>
  <si>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</si>
  <si>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</si>
  <si>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</si>
  <si>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</si>
  <si>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</si>
  <si>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</si>
  <si>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</si>
  <si>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</si>
  <si>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</si>
  <si>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</si>
  <si>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</si>
  <si>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</si>
  <si>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</si>
  <si>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</si>
  <si>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</si>
  <si>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</si>
  <si>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</si>
  <si>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</si>
  <si>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</si>
  <si>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</si>
  <si>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</si>
  <si>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</si>
  <si>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</si>
  <si>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</si>
  <si>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</si>
  <si>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</si>
  <si>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</si>
  <si>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</si>
  <si>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</si>
  <si>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</si>
  <si>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</si>
  <si>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</si>
  <si>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</si>
  <si>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</si>
  <si>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</si>
  <si>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</si>
  <si>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</si>
  <si>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</si>
  <si>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</si>
  <si>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</si>
  <si>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</si>
  <si>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</si>
  <si>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</si>
  <si>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</si>
  <si>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</si>
  <si>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</si>
  <si>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</si>
  <si>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</si>
  <si>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</si>
  <si>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</si>
  <si>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</si>
  <si>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</si>
  <si>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</si>
  <si>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</si>
  <si>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</si>
  <si>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</si>
  <si>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</si>
  <si>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</si>
  <si>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</si>
  <si>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</si>
  <si>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</si>
  <si>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</si>
  <si>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</si>
  <si>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</si>
  <si>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</si>
  <si>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</si>
  <si>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</si>
  <si>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</si>
  <si>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</si>
  <si>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</si>
  <si>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</si>
  <si>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</si>
  <si>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</si>
  <si>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</si>
  <si>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</si>
  <si>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</si>
  <si>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</si>
  <si>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</si>
  <si>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</si>
  <si>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</si>
  <si>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</si>
  <si>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</si>
  <si>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</si>
  <si>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</si>
  <si>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</si>
  <si>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</si>
  <si>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</si>
  <si>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</si>
  <si>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</si>
  <si>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</si>
  <si>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</si>
  <si>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</si>
  <si>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</si>
  <si>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</si>
  <si>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</si>
  <si>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</si>
  <si>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</si>
  <si>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</si>
  <si>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</si>
  <si>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</si>
  <si>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</si>
  <si>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</si>
  <si>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</si>
  <si>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</si>
  <si>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</si>
  <si>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</si>
  <si>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</si>
  <si>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</si>
  <si>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</si>
  <si>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</si>
  <si>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</si>
  <si>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</si>
  <si>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</si>
  <si>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</si>
  <si>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</si>
  <si>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</si>
  <si>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</si>
  <si>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</si>
  <si>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</si>
  <si>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</si>
  <si>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</si>
  <si>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</si>
  <si>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</si>
  <si>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</si>
  <si>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</si>
  <si>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</si>
  <si>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</si>
  <si>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</si>
  <si>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</si>
  <si>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</si>
  <si>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</si>
  <si>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</si>
  <si>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</si>
  <si>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</si>
  <si>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</si>
  <si>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</si>
  <si>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</si>
  <si>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</si>
  <si>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</si>
  <si>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</si>
  <si>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</si>
  <si>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</si>
  <si>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</si>
  <si>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</si>
  <si>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</si>
  <si>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</si>
  <si>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</si>
  <si>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</si>
  <si>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</si>
  <si>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</si>
  <si>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</si>
  <si>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</si>
  <si>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</si>
  <si>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</si>
  <si>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</si>
  <si>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</si>
  <si>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</si>
  <si>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</si>
  <si>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</si>
  <si>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</si>
  <si>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</si>
  <si>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</si>
  <si>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</si>
  <si>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</si>
  <si>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</si>
  <si>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</si>
  <si>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</si>
  <si>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</si>
  <si>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</si>
  <si>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</si>
  <si>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</si>
  <si>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</si>
  <si>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</si>
  <si>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</si>
  <si>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</si>
  <si>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</si>
  <si>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</si>
  <si>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</si>
  <si>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</si>
  <si>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</si>
  <si>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</si>
  <si>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</si>
  <si>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</si>
  <si>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</si>
  <si>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</si>
  <si>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</si>
  <si>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</si>
  <si>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</si>
  <si>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</si>
  <si>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</si>
  <si>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</si>
  <si>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</si>
  <si>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</si>
  <si>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</si>
  <si>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</si>
  <si>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</si>
  <si>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</si>
  <si>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</si>
  <si>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</si>
  <si>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</si>
  <si>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</si>
  <si>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</si>
  <si>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</si>
  <si>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</si>
  <si>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</si>
  <si>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</si>
  <si>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</si>
  <si>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</si>
  <si>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</si>
  <si>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</si>
  <si>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</si>
  <si>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</si>
  <si>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</si>
  <si>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</si>
  <si>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</si>
  <si>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</si>
  <si>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</si>
  <si>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</si>
  <si>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</si>
  <si>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</si>
  <si>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</si>
  <si>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</si>
  <si>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</si>
  <si>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</si>
  <si>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</si>
  <si>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</si>
  <si>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</si>
  <si>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</si>
  <si>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</si>
  <si>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</si>
  <si>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</si>
  <si>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</si>
  <si>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</si>
  <si>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</si>
  <si>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</si>
  <si>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</si>
  <si>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</si>
  <si>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</si>
  <si>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</si>
  <si>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</si>
  <si>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</si>
  <si>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</si>
  <si>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</si>
  <si>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</si>
  <si>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</si>
  <si>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</si>
  <si>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</si>
  <si>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</si>
  <si>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</si>
  <si>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</si>
  <si>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</si>
  <si>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</si>
  <si>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</si>
  <si>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</si>
  <si>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</si>
  <si>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</si>
  <si>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</si>
  <si>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</si>
  <si>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</si>
  <si>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</si>
  <si>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</si>
  <si>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</si>
  <si>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</si>
  <si>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</si>
  <si>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</si>
  <si>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</si>
  <si>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</si>
  <si>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</si>
  <si>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</si>
  <si>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</si>
  <si>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</si>
  <si>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</si>
  <si>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</si>
  <si>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</si>
  <si>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</si>
  <si>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</si>
  <si>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</si>
  <si>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</si>
  <si>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</si>
  <si>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</si>
  <si>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</si>
  <si>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</si>
  <si>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</si>
  <si>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</si>
  <si>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</si>
  <si>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</si>
  <si>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</si>
  <si>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</si>
  <si>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</si>
  <si>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</si>
  <si>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</si>
  <si>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</si>
  <si>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</si>
  <si>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</si>
  <si>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</si>
  <si>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</si>
  <si>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</si>
  <si>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</si>
  <si>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</si>
  <si>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</si>
  <si>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</si>
  <si>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</si>
  <si>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</si>
  <si>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</si>
  <si>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</si>
  <si>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</si>
  <si>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</si>
  <si>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</si>
  <si>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</si>
  <si>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</si>
  <si>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</si>
  <si>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</si>
  <si>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</si>
  <si>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</si>
  <si>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</si>
  <si>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</si>
  <si>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</si>
  <si>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</si>
  <si>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</si>
  <si>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</si>
  <si>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</si>
  <si>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</si>
  <si>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</si>
  <si>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</si>
  <si>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</si>
  <si>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</si>
  <si>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</si>
  <si>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</si>
  <si>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</si>
  <si>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</si>
  <si>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</si>
  <si>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</si>
  <si>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</si>
  <si>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</si>
  <si>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</si>
  <si>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</si>
  <si>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</si>
  <si>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</si>
  <si>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</si>
  <si>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</si>
  <si>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</si>
  <si>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</si>
  <si>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</si>
  <si>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</si>
  <si>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</si>
  <si>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</si>
  <si>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</si>
  <si>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</si>
  <si>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</si>
  <si>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</si>
  <si>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</si>
  <si>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</si>
  <si>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</si>
  <si>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</si>
  <si>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</si>
  <si>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</si>
  <si>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</si>
  <si>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</si>
  <si>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</si>
  <si>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</si>
  <si>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</si>
  <si>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</si>
  <si>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</si>
  <si>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</si>
  <si>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</si>
  <si>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</si>
  <si>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</si>
  <si>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</si>
  <si>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</si>
  <si>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</si>
  <si>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</si>
  <si>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</si>
  <si>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</si>
  <si>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</si>
  <si>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</si>
  <si>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</si>
  <si>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</si>
  <si>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</si>
  <si>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</si>
  <si>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</si>
  <si>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</si>
  <si>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</si>
  <si>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</si>
  <si>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</si>
  <si>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</si>
  <si>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</si>
  <si>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</si>
  <si>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</si>
  <si>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</si>
  <si>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</si>
  <si>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</si>
  <si>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</si>
  <si>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</si>
  <si>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</si>
  <si>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</si>
  <si>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</si>
  <si>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</si>
  <si>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</si>
  <si>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</si>
  <si>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</si>
  <si>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</si>
  <si>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</si>
  <si>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</si>
  <si>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</si>
  <si>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</si>
  <si>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</si>
  <si>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</si>
  <si>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</si>
  <si>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</si>
  <si>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</si>
  <si>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</si>
  <si>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</si>
  <si>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</si>
  <si>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</si>
  <si>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</si>
  <si>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</si>
  <si>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</si>
  <si>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</si>
  <si>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</si>
  <si>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</si>
  <si>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</si>
  <si>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</si>
  <si>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</si>
  <si>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</si>
  <si>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</si>
  <si>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</si>
  <si>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</si>
  <si>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</si>
  <si>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</si>
  <si>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</si>
  <si>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</si>
  <si>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</si>
  <si>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</si>
  <si>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</si>
  <si>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</si>
  <si>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</si>
  <si>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</si>
  <si>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</si>
  <si>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</si>
  <si>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</si>
  <si>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</si>
  <si>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</si>
  <si>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</si>
  <si>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</si>
  <si>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</si>
  <si>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</si>
  <si>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</si>
  <si>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</si>
  <si>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</si>
  <si>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</si>
  <si>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</si>
  <si>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</si>
  <si>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</si>
  <si>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</si>
  <si>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</si>
  <si>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</si>
  <si>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</si>
  <si>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</si>
  <si>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</si>
  <si>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</si>
  <si>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</si>
  <si>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</si>
  <si>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</si>
  <si>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</si>
  <si>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</si>
  <si>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</si>
  <si>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</si>
  <si>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</si>
  <si>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</si>
  <si>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</si>
  <si>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</si>
  <si>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</si>
  <si>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</si>
  <si>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</si>
  <si>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</si>
  <si>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</si>
  <si>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</si>
  <si>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</si>
  <si>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</si>
  <si>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</si>
  <si>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</si>
  <si>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</si>
  <si>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</si>
  <si>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</si>
  <si>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</si>
  <si>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</si>
  <si>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</si>
  <si>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</si>
  <si>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</si>
  <si>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</si>
  <si>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</si>
  <si>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</si>
  <si>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</si>
  <si>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</si>
  <si>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</si>
  <si>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</si>
  <si>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</si>
  <si>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</si>
  <si>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</si>
  <si>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</si>
  <si>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</si>
  <si>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</si>
  <si>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</si>
  <si>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</si>
  <si>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</si>
  <si>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</si>
  <si>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</si>
  <si>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</si>
  <si>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</si>
  <si>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</si>
  <si>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</si>
  <si>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</si>
  <si>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</si>
  <si>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</si>
  <si>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</si>
  <si>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</si>
  <si>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</si>
  <si>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</si>
  <si>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</si>
  <si>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</si>
  <si>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</si>
  <si>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</si>
  <si>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</si>
  <si>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</si>
  <si>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</si>
  <si>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</si>
  <si>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</si>
  <si>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</si>
  <si>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</si>
  <si>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</si>
  <si>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</si>
  <si>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</si>
  <si>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</si>
  <si>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</si>
  <si>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</si>
  <si>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</si>
  <si>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</si>
  <si>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</si>
  <si>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</si>
  <si>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</si>
  <si>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</si>
  <si>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</si>
  <si>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</si>
  <si>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</si>
  <si>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</si>
  <si>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</si>
  <si>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</si>
  <si>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</si>
  <si>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</si>
  <si>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</si>
  <si>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</si>
  <si>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</si>
  <si>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</si>
  <si>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</si>
  <si>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</si>
  <si>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</si>
  <si>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</si>
  <si>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</si>
  <si>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</si>
  <si>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</si>
  <si>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</si>
  <si>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</si>
  <si>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</si>
  <si>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</si>
  <si>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</si>
  <si>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</si>
  <si>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</si>
  <si>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</si>
  <si>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</si>
  <si>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</si>
  <si>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</si>
  <si>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</si>
  <si>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</si>
  <si>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</si>
  <si>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</si>
  <si>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</si>
  <si>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</si>
  <si>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</si>
  <si>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</si>
  <si>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</si>
  <si>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</si>
  <si>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</si>
  <si>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</si>
  <si>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</si>
  <si>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</si>
  <si>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</si>
  <si>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</si>
  <si>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</si>
  <si>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</si>
  <si>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</si>
  <si>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</si>
  <si>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</si>
  <si>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</si>
  <si>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</si>
  <si>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</si>
  <si>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</si>
  <si>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</si>
  <si>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</si>
  <si>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</si>
  <si>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</si>
  <si>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</si>
  <si>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</si>
  <si>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</si>
  <si>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</si>
  <si>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</si>
  <si>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</si>
  <si>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</si>
  <si>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</si>
  <si>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</si>
  <si>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</si>
  <si>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</si>
  <si>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</si>
  <si>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</si>
  <si>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</si>
  <si>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</si>
  <si>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</si>
  <si>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</si>
  <si>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</si>
  <si>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</si>
  <si>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</si>
  <si>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</si>
  <si>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</si>
  <si>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</si>
  <si>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</si>
  <si>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</si>
  <si>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</si>
  <si>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</si>
  <si>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</si>
  <si>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</si>
  <si>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</si>
  <si>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</si>
  <si>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</si>
  <si>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</si>
  <si>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</si>
  <si>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</si>
  <si>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</si>
  <si>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</si>
  <si>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</si>
  <si>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</si>
  <si>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</si>
  <si>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</si>
  <si>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</si>
  <si>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</si>
  <si>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</si>
  <si>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</si>
  <si>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</si>
  <si>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</si>
  <si>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</si>
  <si>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</si>
  <si>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</si>
  <si>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</si>
  <si>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</si>
  <si>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</si>
  <si>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</si>
  <si>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</si>
  <si>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</si>
  <si>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</si>
  <si>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</si>
  <si>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</si>
  <si>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</si>
  <si>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</si>
  <si>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</si>
  <si>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</si>
  <si>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</si>
  <si>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</si>
  <si>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</si>
  <si>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</si>
  <si>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</si>
  <si>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</si>
  <si>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</si>
  <si>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</si>
  <si>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</si>
  <si>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</si>
  <si>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</si>
  <si>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</si>
  <si>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</si>
  <si>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</si>
  <si>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</si>
  <si>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</si>
  <si>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</si>
  <si>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</si>
  <si>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</si>
  <si>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</si>
  <si>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</si>
  <si>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</si>
  <si>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</si>
  <si>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</si>
  <si>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</si>
  <si>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</si>
  <si>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</si>
  <si>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</si>
  <si>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</si>
  <si>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</si>
  <si>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</si>
  <si>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</si>
  <si>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</si>
  <si>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</si>
  <si>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</si>
  <si>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</si>
  <si>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</si>
  <si>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</si>
  <si>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</si>
  <si>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</si>
  <si>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</si>
  <si>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</si>
  <si>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</si>
  <si>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</si>
  <si>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</si>
  <si>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</si>
  <si>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</si>
  <si>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</si>
  <si>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</si>
  <si>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</si>
  <si>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</si>
  <si>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</si>
  <si>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</si>
  <si>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</si>
  <si>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</si>
  <si>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</si>
  <si>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</si>
  <si>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</si>
  <si>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</si>
  <si>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</si>
  <si>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</si>
  <si>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</si>
  <si>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</si>
  <si>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</si>
  <si>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</si>
  <si>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</si>
  <si>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</si>
  <si>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</si>
  <si>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</si>
  <si>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</si>
  <si>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</si>
  <si>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</si>
  <si>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</si>
  <si>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</si>
  <si>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</si>
  <si>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</si>
  <si>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</si>
  <si>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</si>
  <si>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</si>
  <si>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</si>
  <si>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</si>
  <si>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</si>
  <si>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</si>
  <si>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</si>
  <si>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</si>
  <si>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</si>
  <si>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</si>
  <si>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</si>
  <si>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</si>
  <si>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</si>
  <si>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</si>
  <si>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</si>
  <si>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</si>
  <si>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</si>
  <si>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</si>
  <si>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</si>
  <si>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</si>
  <si>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</si>
  <si>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</si>
  <si>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</si>
  <si>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</si>
  <si>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</si>
  <si>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</si>
  <si>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</si>
  <si>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</si>
  <si>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</si>
  <si>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</si>
  <si>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</si>
  <si>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</si>
  <si>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</si>
  <si>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</si>
  <si>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</si>
  <si>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</si>
  <si>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</si>
  <si>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</si>
  <si>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</si>
  <si>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</si>
  <si>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</si>
  <si>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</si>
  <si>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</si>
  <si>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</si>
  <si>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</si>
  <si>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</si>
  <si>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</si>
  <si>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</si>
  <si>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</si>
  <si>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</si>
  <si>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</si>
  <si>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</si>
  <si>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</si>
  <si>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</si>
  <si>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</si>
  <si>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</si>
  <si>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</si>
  <si>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</si>
  <si>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</si>
  <si>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</si>
  <si>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</si>
  <si>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</si>
  <si>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</si>
  <si>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</si>
  <si>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</si>
  <si>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</si>
  <si>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</si>
  <si>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</si>
  <si>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</si>
  <si>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</si>
  <si>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</si>
  <si>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</si>
  <si>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</si>
  <si>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</si>
  <si>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</si>
  <si>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</si>
  <si>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</si>
  <si>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</si>
  <si>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</si>
  <si>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</si>
  <si>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</si>
  <si>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</si>
  <si>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</si>
  <si>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</si>
  <si>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</si>
  <si>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</si>
  <si>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</si>
  <si>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</si>
  <si>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</si>
  <si>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</si>
  <si>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</si>
  <si>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</si>
  <si>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</si>
  <si>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</si>
  <si>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</si>
  <si>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</si>
  <si>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</si>
  <si>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</si>
  <si>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</si>
  <si>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</si>
  <si>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</si>
  <si>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</si>
  <si>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</si>
  <si>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</si>
  <si>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</si>
  <si>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</si>
  <si>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</si>
  <si>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</si>
  <si>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</si>
  <si>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</si>
  <si>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</si>
  <si>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</si>
  <si>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</si>
  <si>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</si>
  <si>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</si>
  <si>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</si>
  <si>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</si>
  <si>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</si>
  <si>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</si>
  <si>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</si>
  <si>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</si>
  <si>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</si>
  <si>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</si>
  <si>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</si>
  <si>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</si>
  <si>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</si>
  <si>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</si>
  <si>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</si>
  <si>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</si>
  <si>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</si>
  <si>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</si>
  <si>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</si>
  <si>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</si>
  <si>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</si>
  <si>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</si>
  <si>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</si>
  <si>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</si>
  <si>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</si>
  <si>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</si>
  <si>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</si>
  <si>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</si>
  <si>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</si>
  <si>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</si>
  <si>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</si>
  <si>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</si>
  <si>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</si>
  <si>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</si>
  <si>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</si>
  <si>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</si>
  <si>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</si>
  <si>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</si>
  <si>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</si>
  <si>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</si>
  <si>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</si>
  <si>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</si>
  <si>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</si>
  <si>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</si>
  <si>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</si>
  <si>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</si>
  <si>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</si>
  <si>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</si>
  <si>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</si>
  <si>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</si>
  <si>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</si>
  <si>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</si>
  <si>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</si>
  <si>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</si>
  <si>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</si>
  <si>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</si>
  <si>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</si>
  <si>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</si>
  <si>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</si>
  <si>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</si>
  <si>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</si>
  <si>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</si>
  <si>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</si>
  <si>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</si>
  <si>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</si>
  <si>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</si>
  <si>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</si>
  <si>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</si>
  <si>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</si>
  <si>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</si>
  <si>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</si>
  <si>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</si>
  <si>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</si>
  <si>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</si>
  <si>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</si>
  <si>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</si>
  <si>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</si>
  <si>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</si>
  <si>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</si>
  <si>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</si>
  <si>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</si>
  <si>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</si>
  <si>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</si>
  <si>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</si>
  <si>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</si>
  <si>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</si>
  <si>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</si>
  <si>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</si>
  <si>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</si>
  <si>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</si>
  <si>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</si>
  <si>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</si>
  <si>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</si>
  <si>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</si>
  <si>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</si>
  <si>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</si>
  <si>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</si>
  <si>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</si>
  <si>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</si>
  <si>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</si>
  <si>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</si>
  <si>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</si>
  <si>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</si>
  <si>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</si>
  <si>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</si>
  <si>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</si>
  <si>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</si>
  <si>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</si>
  <si>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</si>
  <si>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</si>
  <si>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</si>
  <si>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</si>
  <si>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</si>
  <si>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</si>
  <si>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</si>
  <si>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</si>
  <si>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</si>
  <si>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</si>
  <si>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</si>
  <si>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</si>
  <si>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</si>
  <si>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</si>
  <si>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</si>
  <si>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</si>
  <si>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</si>
  <si>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</si>
  <si>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</si>
  <si>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</si>
  <si>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</si>
  <si>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</si>
  <si>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</si>
  <si>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</si>
  <si>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</si>
  <si>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</si>
  <si>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</si>
  <si>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</si>
  <si>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</si>
  <si>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</si>
  <si>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</si>
  <si>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</si>
  <si>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</si>
  <si>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</si>
  <si>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</si>
  <si>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</si>
  <si>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</si>
  <si>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</si>
  <si>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</si>
  <si>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</si>
  <si>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</si>
  <si>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</si>
  <si>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</si>
  <si>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</si>
  <si>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</si>
  <si>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</si>
  <si>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</si>
  <si>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</si>
  <si>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</si>
  <si>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</si>
  <si>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</si>
  <si>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</si>
  <si>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</si>
  <si>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</si>
  <si>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</si>
  <si>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</si>
  <si>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</si>
  <si>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</si>
  <si>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</si>
  <si>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</si>
  <si>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</si>
  <si>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</si>
  <si>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</si>
  <si>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</si>
  <si>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</si>
  <si>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</si>
  <si>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</si>
  <si>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</si>
  <si>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</si>
  <si>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</si>
  <si>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</si>
  <si>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</si>
  <si>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</si>
  <si>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</si>
  <si>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</si>
  <si>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</si>
  <si>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</si>
  <si>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</si>
  <si>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</si>
  <si>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</si>
  <si>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</si>
  <si>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</si>
  <si>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</si>
  <si>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</si>
  <si>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</si>
  <si>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</si>
  <si>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</si>
  <si>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</si>
  <si>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</si>
  <si>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</si>
  <si>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</si>
  <si>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</si>
  <si>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</si>
  <si>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</si>
  <si>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</si>
  <si>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</si>
  <si>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</si>
  <si>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</si>
  <si>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</si>
  <si>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</si>
  <si>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</si>
  <si>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</si>
  <si>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</si>
  <si>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</si>
  <si>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</si>
  <si>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</si>
  <si>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</si>
  <si>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</si>
  <si>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</si>
  <si>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</si>
  <si>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</si>
  <si>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</si>
  <si>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</si>
  <si>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</si>
  <si>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</si>
  <si>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</si>
  <si>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</si>
  <si>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</si>
  <si>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</si>
  <si>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</si>
  <si>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</si>
  <si>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</si>
  <si>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</si>
  <si>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</si>
  <si>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</si>
  <si>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</si>
  <si>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</si>
  <si>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</si>
  <si>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</si>
  <si>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</si>
  <si>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</si>
  <si>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</si>
  <si>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</si>
  <si>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</si>
  <si>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</si>
  <si>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</si>
  <si>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</si>
  <si>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</si>
  <si>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</si>
  <si>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</si>
  <si>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</si>
  <si>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</si>
  <si>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</si>
  <si>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</si>
  <si>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</si>
  <si>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</si>
  <si>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</si>
  <si>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</si>
  <si>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</si>
  <si>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</si>
  <si>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</si>
  <si>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</si>
  <si>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</si>
  <si>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</si>
  <si>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</si>
  <si>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</si>
  <si>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</si>
  <si>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</si>
  <si>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</si>
  <si>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</si>
  <si>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</si>
  <si>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</si>
  <si>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</si>
  <si>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</si>
  <si>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</si>
  <si>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</si>
  <si>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</si>
  <si>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</si>
  <si>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</si>
  <si>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</si>
  <si>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</si>
  <si>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</si>
  <si>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</si>
  <si>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</si>
  <si>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</si>
  <si>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</si>
  <si>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</si>
  <si>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</si>
  <si>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</si>
  <si>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</si>
  <si>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</si>
  <si>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</si>
  <si>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</si>
  <si>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</si>
  <si>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</si>
  <si>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</si>
  <si>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</si>
  <si>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</si>
  <si>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</si>
  <si>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</si>
  <si>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</si>
  <si>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</si>
  <si>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</si>
  <si>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</si>
  <si>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</si>
  <si>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</si>
  <si>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</si>
  <si>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</si>
  <si>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</si>
  <si>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</si>
  <si>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</si>
  <si>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</si>
  <si>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</si>
  <si>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</si>
  <si>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</si>
  <si>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</si>
  <si>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</si>
  <si>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</si>
  <si>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</si>
  <si>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</si>
  <si>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</si>
  <si>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</si>
  <si>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</si>
  <si>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</si>
  <si>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</si>
  <si>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</si>
  <si>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</si>
  <si>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</si>
  <si>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</si>
  <si>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</si>
  <si>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</si>
  <si>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</si>
  <si>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</si>
  <si>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</si>
  <si>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</si>
  <si>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</si>
  <si>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</si>
  <si>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</si>
  <si>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</si>
  <si>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</si>
  <si>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</si>
  <si>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</si>
  <si>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</si>
  <si>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</si>
  <si>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</si>
  <si>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</si>
  <si>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</si>
  <si>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</si>
  <si>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</si>
  <si>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</si>
  <si>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</si>
  <si>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</si>
  <si>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</si>
  <si>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</si>
  <si>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</si>
  <si>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</si>
  <si>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</si>
  <si>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</si>
  <si>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</si>
  <si>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</si>
  <si>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</si>
  <si>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</si>
  <si>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</si>
  <si>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</si>
  <si>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</si>
  <si>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</si>
  <si>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</si>
  <si>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</si>
  <si>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</si>
  <si>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</si>
  <si>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</si>
  <si>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</si>
  <si>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</si>
  <si>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</si>
  <si>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</si>
  <si>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</si>
  <si>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</si>
  <si>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</si>
  <si>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</si>
  <si>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</si>
  <si>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</si>
  <si>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</si>
  <si>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</si>
  <si>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</si>
  <si>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</si>
  <si>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</si>
  <si>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</si>
  <si>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</si>
  <si>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</si>
  <si>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</si>
  <si>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</si>
  <si>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</si>
  <si>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</si>
  <si>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</si>
  <si>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</si>
  <si>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</si>
  <si>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</si>
  <si>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</si>
  <si>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</si>
  <si>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</si>
  <si>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</si>
  <si>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</si>
  <si>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</si>
  <si>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</si>
  <si>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</si>
  <si>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</si>
  <si>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</si>
  <si>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</si>
  <si>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</si>
  <si>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</si>
  <si>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</si>
  <si>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</si>
  <si>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</si>
  <si>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</si>
  <si>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</si>
  <si>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</si>
  <si>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</si>
  <si>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</si>
  <si>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</si>
  <si>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</si>
  <si>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</si>
  <si>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</si>
  <si>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</si>
  <si>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</si>
  <si>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</si>
  <si>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</si>
  <si>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</si>
  <si>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</si>
  <si>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</si>
  <si>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</si>
  <si>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</si>
  <si>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</si>
  <si>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</si>
  <si>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</si>
  <si>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</si>
  <si>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</si>
  <si>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</si>
  <si>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</si>
  <si>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</si>
  <si>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</si>
  <si>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</si>
  <si>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</si>
  <si>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</si>
  <si>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</si>
  <si>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</si>
  <si>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</si>
  <si>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</si>
  <si>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</si>
  <si>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</si>
  <si>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</si>
  <si>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</si>
  <si>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</si>
  <si>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</si>
  <si>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</si>
  <si>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</si>
  <si>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</si>
  <si>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</si>
  <si>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</si>
  <si>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</si>
  <si>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</si>
  <si>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</si>
  <si>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</si>
  <si>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</si>
  <si>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</si>
  <si>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</si>
  <si>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</si>
  <si>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</si>
  <si>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</si>
  <si>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</si>
  <si>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</si>
  <si>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</si>
  <si>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</si>
  <si>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</si>
  <si>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</si>
  <si>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</si>
  <si>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</si>
  <si>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</si>
  <si>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</si>
  <si>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</si>
  <si>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</si>
  <si>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</si>
  <si>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</si>
  <si>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</si>
  <si>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</si>
  <si>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</si>
  <si>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</si>
  <si>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</si>
  <si>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</si>
  <si>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</si>
  <si>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</si>
  <si>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</si>
  <si>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</si>
  <si>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</si>
  <si>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</si>
  <si>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</si>
  <si>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</si>
  <si>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</si>
  <si>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</si>
  <si>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</si>
  <si>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</si>
  <si>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</si>
  <si>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</si>
  <si>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</si>
  <si>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</si>
  <si>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</si>
  <si>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</si>
  <si>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</si>
  <si>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</si>
  <si>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</si>
  <si>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</si>
  <si>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</si>
  <si>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</si>
  <si>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</si>
  <si>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</si>
  <si>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</si>
  <si>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</si>
  <si>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</si>
  <si>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</si>
  <si>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</si>
  <si>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</si>
  <si>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</si>
  <si>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</si>
  <si>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</si>
  <si>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</si>
  <si>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</si>
  <si>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</si>
  <si>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</si>
  <si>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</si>
  <si>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</si>
  <si>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</si>
  <si>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</si>
  <si>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</si>
  <si>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</si>
  <si>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</si>
  <si>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</si>
  <si>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</si>
  <si>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</si>
  <si>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</si>
  <si>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</si>
  <si>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</si>
  <si>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</si>
  <si>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</si>
  <si>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</si>
  <si>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</si>
  <si>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</si>
  <si>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</si>
  <si>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</si>
  <si>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</si>
  <si>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</si>
  <si>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</si>
  <si>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</si>
  <si>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</si>
  <si>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</si>
  <si>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</si>
  <si>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</si>
  <si>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</si>
  <si>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</si>
  <si>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</si>
  <si>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</si>
  <si>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</si>
  <si>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</si>
  <si>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</si>
  <si>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</si>
  <si>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</si>
  <si>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</si>
  <si>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</si>
  <si>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</si>
  <si>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</si>
  <si>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</si>
  <si>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</si>
  <si>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</si>
  <si>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</si>
  <si>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</si>
  <si>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</si>
  <si>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</si>
  <si>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</si>
  <si>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</si>
  <si>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</si>
  <si>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</si>
  <si>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</si>
  <si>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</si>
  <si>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</si>
  <si>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</si>
  <si>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</si>
  <si>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</si>
  <si>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</si>
  <si>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</si>
  <si>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</si>
  <si>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</si>
  <si>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</si>
  <si>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</si>
  <si>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</si>
  <si>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</si>
  <si>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</si>
  <si>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</si>
  <si>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</si>
  <si>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</si>
  <si>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</si>
  <si>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</si>
  <si>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</si>
  <si>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</si>
  <si>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</si>
  <si>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</si>
  <si>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</si>
  <si>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</si>
  <si>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</si>
  <si>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</si>
  <si>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</si>
  <si>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</si>
  <si>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</si>
  <si>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</si>
  <si>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</si>
  <si>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</si>
  <si>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</si>
  <si>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</si>
  <si>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</si>
  <si>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</si>
  <si>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</si>
  <si>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</si>
  <si>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</si>
  <si>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</si>
  <si>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</si>
  <si>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</si>
  <si>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</si>
  <si>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</si>
  <si>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</si>
  <si>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</si>
  <si>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</si>
  <si>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</si>
  <si>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</si>
  <si>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</si>
  <si>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</si>
  <si>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</si>
  <si>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</si>
  <si>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</si>
  <si>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</si>
  <si>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</si>
  <si>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</si>
  <si>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</si>
  <si>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</si>
  <si>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</si>
  <si>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</si>
  <si>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</si>
  <si>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</si>
  <si>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</si>
  <si>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</si>
  <si>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</si>
  <si>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</si>
  <si>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</si>
  <si>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</si>
  <si>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</si>
  <si>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</si>
  <si>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</si>
  <si>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</si>
  <si>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</si>
  <si>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</si>
  <si>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</si>
  <si>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</si>
  <si>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</si>
  <si>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</si>
  <si>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</si>
  <si>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</si>
  <si>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</si>
  <si>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</si>
  <si>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</si>
  <si>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</si>
  <si>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</si>
  <si>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</si>
  <si>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</si>
  <si>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</si>
  <si>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</si>
  <si>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</si>
  <si>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</si>
  <si>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</si>
  <si>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</si>
  <si>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</si>
  <si>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</si>
  <si>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</si>
  <si>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</si>
  <si>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</si>
  <si>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</si>
  <si>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</si>
  <si>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</si>
  <si>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</si>
  <si>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</si>
  <si>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</si>
  <si>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</si>
  <si>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</si>
  <si>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</si>
  <si>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</si>
  <si>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</si>
  <si>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</si>
  <si>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</si>
  <si>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</si>
  <si>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</si>
  <si>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</si>
  <si>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</si>
  <si>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</si>
  <si>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</si>
  <si>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</si>
  <si>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</si>
  <si>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</si>
  <si>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</si>
  <si>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</si>
  <si>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</si>
  <si>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</si>
  <si>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</si>
  <si>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</si>
  <si>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</si>
  <si>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</si>
  <si>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</si>
  <si>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</si>
  <si>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</si>
  <si>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</si>
  <si>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</si>
  <si>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</si>
  <si>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</si>
  <si>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</si>
  <si>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</si>
  <si>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</si>
  <si>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</si>
  <si>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</si>
  <si>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</si>
  <si>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</si>
  <si>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</si>
  <si>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</si>
  <si>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</si>
  <si>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</si>
  <si>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</si>
  <si>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</si>
  <si>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</si>
  <si>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</si>
  <si>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</si>
  <si>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</si>
  <si>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</si>
  <si>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</si>
  <si>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</si>
  <si>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</si>
  <si>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</si>
  <si>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</si>
  <si>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</si>
  <si>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</si>
  <si>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</si>
  <si>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</si>
  <si>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</si>
  <si>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</si>
  <si>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</si>
  <si>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</si>
  <si>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</si>
  <si>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</si>
  <si>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</si>
  <si>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</si>
  <si>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</si>
  <si>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</si>
  <si>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</si>
  <si>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</si>
  <si>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</si>
  <si>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</si>
  <si>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</si>
  <si>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</si>
  <si>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</si>
  <si>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</si>
  <si>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</si>
  <si>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</si>
  <si>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</si>
  <si>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</si>
  <si>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</si>
  <si>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</si>
  <si>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</si>
  <si>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</si>
  <si>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</si>
  <si>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</si>
  <si>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</si>
  <si>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</si>
  <si>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</si>
  <si>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</si>
  <si>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</si>
  <si>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</si>
  <si>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</si>
  <si>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</si>
  <si>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</si>
  <si>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</si>
  <si>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</si>
  <si>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</si>
  <si>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</si>
  <si>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</si>
  <si>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</si>
  <si>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</si>
  <si>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</si>
  <si>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</si>
  <si>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</si>
  <si>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</si>
  <si>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</si>
  <si>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</si>
  <si>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</si>
  <si>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</si>
  <si>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</si>
  <si>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</si>
  <si>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</si>
  <si>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</si>
  <si>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</si>
  <si>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</si>
  <si>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</si>
  <si>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</si>
  <si>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</si>
  <si>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</si>
  <si>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</si>
  <si>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</si>
  <si>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</si>
  <si>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</si>
  <si>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</si>
  <si>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</si>
  <si>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</si>
  <si>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</si>
  <si>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</si>
  <si>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</si>
  <si>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</si>
  <si>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</si>
  <si>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</si>
  <si>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</si>
  <si>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</si>
  <si>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</si>
  <si>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</si>
  <si>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</si>
  <si>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</si>
  <si>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</si>
  <si>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</si>
  <si>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</si>
  <si>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</si>
  <si>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</si>
  <si>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</si>
  <si>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</si>
  <si>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</si>
  <si>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</si>
  <si>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</si>
  <si>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</si>
  <si>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</si>
  <si>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</si>
  <si>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</si>
  <si>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</si>
  <si>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</si>
  <si>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</si>
  <si>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</si>
  <si>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</si>
  <si>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</si>
  <si>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</si>
  <si>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</si>
  <si>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</si>
  <si>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</si>
  <si>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</si>
  <si>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</si>
  <si>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</si>
  <si>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</si>
  <si>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</si>
  <si>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</si>
  <si>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</si>
  <si>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</si>
  <si>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</si>
  <si>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</si>
  <si>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</si>
  <si>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</si>
  <si>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</si>
  <si>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</si>
  <si>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</si>
  <si>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</si>
  <si>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</si>
  <si>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</si>
  <si>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</si>
  <si>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</si>
  <si>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</si>
  <si>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</si>
  <si>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</si>
  <si>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</si>
  <si>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</si>
  <si>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</si>
  <si>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</si>
  <si>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</si>
  <si>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</si>
  <si>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</si>
  <si>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</si>
  <si>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</si>
  <si>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</si>
  <si>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</si>
  <si>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</si>
  <si>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</si>
  <si>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</si>
  <si>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</si>
  <si>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</si>
  <si>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</si>
  <si>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</si>
  <si>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</si>
  <si>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</si>
  <si>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</si>
  <si>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</si>
  <si>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</si>
  <si>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</si>
  <si>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</si>
  <si>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</si>
  <si>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</si>
  <si>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</si>
  <si>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</si>
  <si>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</si>
  <si>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</si>
  <si>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</si>
  <si>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</si>
  <si>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</si>
  <si>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</si>
  <si>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</si>
  <si>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</si>
  <si>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</si>
  <si>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</si>
  <si>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</si>
  <si>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</si>
  <si>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</si>
  <si>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</si>
  <si>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</si>
  <si>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</si>
  <si>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</si>
  <si>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</si>
  <si>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</si>
  <si>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</si>
  <si>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</si>
  <si>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</si>
  <si>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</si>
  <si>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</si>
  <si>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</si>
  <si>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</si>
  <si>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</si>
  <si>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</si>
  <si>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</si>
  <si>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</si>
  <si>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</si>
  <si>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</si>
  <si>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</si>
  <si>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</si>
  <si>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</si>
  <si>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</si>
  <si>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</si>
  <si>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</si>
  <si>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</si>
  <si>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</si>
  <si>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</si>
  <si>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</si>
  <si>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</si>
  <si>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</si>
  <si>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</si>
  <si>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</si>
  <si>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</si>
  <si>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</si>
  <si>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</si>
  <si>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</si>
  <si>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</si>
  <si>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</si>
  <si>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</si>
  <si>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</si>
  <si>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</si>
  <si>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</si>
  <si>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</si>
  <si>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</si>
  <si>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</si>
  <si>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</si>
  <si>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</si>
  <si>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</si>
  <si>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</si>
  <si>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</si>
  <si>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</si>
  <si>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</si>
  <si>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</si>
  <si>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</si>
  <si>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</si>
  <si>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</si>
  <si>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</si>
  <si>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</si>
  <si>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</si>
  <si>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</si>
  <si>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</si>
  <si>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</si>
  <si>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</si>
  <si>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</si>
  <si>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</si>
  <si>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</si>
  <si>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</si>
  <si>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</si>
  <si>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</si>
  <si>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</si>
  <si>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</si>
  <si>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</si>
  <si>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</si>
  <si>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</si>
  <si>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</si>
  <si>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</si>
  <si>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</si>
  <si>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</si>
  <si>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</si>
  <si>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</si>
  <si>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</si>
  <si>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</si>
  <si>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</si>
  <si>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</si>
  <si>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</si>
  <si>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</si>
  <si>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</si>
  <si>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</si>
  <si>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</si>
  <si>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</si>
  <si>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</si>
  <si>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</si>
  <si>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</si>
  <si>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</si>
  <si>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</si>
  <si>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</si>
  <si>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</si>
  <si>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</si>
  <si>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</si>
  <si>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</si>
  <si>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</si>
  <si>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</si>
  <si>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</si>
  <si>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</si>
  <si>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</si>
  <si>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</si>
  <si>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</si>
  <si>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</si>
  <si>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</si>
  <si>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</si>
  <si>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</si>
  <si>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</si>
  <si>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</si>
  <si>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</si>
  <si>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</si>
  <si>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</si>
  <si>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</si>
  <si>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</si>
  <si>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</si>
  <si>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</si>
  <si>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</si>
  <si>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</si>
  <si>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</si>
  <si>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</si>
  <si>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</si>
  <si>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</si>
  <si>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</si>
  <si>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</si>
  <si>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</si>
  <si>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</si>
  <si>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</si>
  <si>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</si>
  <si>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</si>
  <si>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</si>
  <si>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</si>
  <si>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</si>
  <si>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</si>
  <si>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</si>
  <si>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</si>
  <si>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</si>
  <si>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</si>
  <si>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</si>
  <si>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</si>
  <si>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</si>
  <si>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</si>
  <si>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</si>
  <si>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</si>
  <si>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</si>
  <si>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</si>
  <si>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</si>
  <si>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</si>
  <si>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</si>
  <si>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</si>
  <si>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</si>
  <si>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</si>
  <si>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</si>
  <si>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</si>
  <si>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</si>
  <si>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</si>
  <si>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</si>
  <si>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</si>
  <si>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</si>
  <si>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</si>
  <si>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</si>
  <si>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</si>
  <si>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</si>
  <si>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</si>
  <si>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</si>
  <si>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</si>
  <si>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</si>
  <si>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</si>
  <si>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</si>
  <si>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</si>
  <si>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</si>
  <si>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</si>
  <si>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</si>
  <si>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</si>
  <si>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</si>
  <si>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</si>
  <si>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</si>
  <si>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</si>
  <si>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</si>
  <si>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</si>
  <si>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</si>
  <si>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</si>
  <si>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</si>
  <si>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</si>
  <si>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</si>
  <si>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</si>
  <si>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</si>
  <si>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</si>
  <si>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</si>
  <si>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</si>
  <si>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</si>
  <si>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</si>
  <si>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</si>
  <si>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</si>
  <si>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</si>
  <si>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</si>
  <si>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</si>
  <si>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</si>
  <si>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</si>
  <si>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</si>
  <si>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</si>
  <si>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</si>
  <si>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</si>
  <si>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</si>
  <si>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</si>
  <si>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</si>
  <si>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</si>
  <si>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</si>
  <si>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</si>
  <si>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</si>
  <si>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</si>
  <si>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</si>
  <si>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</si>
  <si>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</si>
  <si>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</si>
  <si>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</si>
  <si>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</si>
  <si>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</si>
  <si>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</si>
  <si>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</si>
  <si>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</si>
  <si>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</si>
  <si>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</si>
  <si>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</si>
  <si>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</si>
  <si>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</si>
  <si>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</si>
  <si>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</si>
  <si>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</si>
  <si>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</si>
  <si>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</si>
  <si>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</si>
  <si>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</si>
  <si>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</si>
  <si>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</si>
  <si>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</si>
  <si>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</si>
  <si>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</si>
  <si>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</si>
  <si>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</si>
  <si>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</si>
  <si>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</si>
  <si>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</si>
  <si>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</si>
  <si>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</si>
  <si>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</si>
  <si>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</si>
  <si>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</si>
  <si>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</si>
  <si>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</si>
  <si>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</si>
  <si>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</si>
  <si>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</si>
  <si>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</si>
  <si>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</si>
  <si>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</si>
  <si>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</si>
  <si>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</si>
  <si>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</si>
  <si>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</si>
  <si>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</si>
  <si>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</si>
  <si>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</si>
  <si>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</si>
  <si>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</si>
  <si>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</si>
  <si>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</si>
  <si>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</si>
  <si>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</si>
  <si>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</si>
  <si>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</si>
  <si>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</si>
  <si>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</si>
  <si>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</si>
  <si>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</si>
  <si>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</si>
  <si>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</si>
  <si>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</si>
  <si>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</si>
  <si>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</si>
  <si>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</si>
  <si>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</si>
  <si>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</si>
  <si>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</si>
  <si>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</si>
  <si>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</si>
  <si>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</si>
  <si>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</si>
  <si>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</si>
  <si>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</si>
  <si>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</si>
  <si>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</si>
  <si>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</si>
  <si>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</si>
  <si>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</si>
  <si>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</si>
  <si>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</si>
  <si>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</si>
  <si>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</si>
  <si>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</si>
  <si>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</si>
  <si>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</si>
  <si>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</si>
  <si>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</si>
  <si>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</si>
  <si>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</si>
  <si>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</si>
  <si>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</si>
  <si>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</si>
  <si>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</si>
  <si>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</si>
  <si>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</si>
  <si>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</si>
  <si>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</si>
  <si>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</si>
  <si>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</si>
  <si>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</si>
  <si>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</si>
  <si>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</si>
  <si>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</si>
  <si>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</si>
  <si>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</si>
  <si>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</si>
  <si>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</si>
  <si>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</si>
  <si>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</si>
  <si>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</si>
  <si>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</si>
  <si>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</si>
  <si>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</si>
  <si>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</si>
  <si>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</si>
  <si>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</si>
  <si>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</si>
  <si>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</si>
  <si>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</si>
  <si>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</si>
  <si>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</si>
  <si>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</si>
  <si>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</si>
  <si>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</si>
  <si>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</si>
  <si>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</si>
  <si>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</si>
  <si>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</si>
  <si>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</si>
  <si>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</si>
  <si>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</si>
  <si>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</si>
  <si>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</si>
  <si>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</si>
  <si>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</si>
  <si>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</si>
  <si>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</si>
  <si>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</si>
  <si>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</si>
  <si>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</si>
  <si>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</si>
  <si>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</si>
  <si>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</si>
  <si>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</si>
  <si>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</si>
  <si>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</si>
  <si>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</si>
  <si>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</si>
  <si>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</si>
  <si>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</si>
  <si>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</si>
  <si>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</si>
  <si>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</si>
  <si>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</si>
  <si>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</si>
  <si>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</si>
  <si>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</si>
  <si>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</si>
  <si>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</si>
  <si>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</si>
  <si>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</si>
  <si>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</si>
  <si>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</si>
  <si>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</si>
  <si>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</si>
  <si>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</si>
  <si>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</si>
  <si>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</si>
  <si>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</si>
  <si>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</si>
  <si>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</si>
  <si>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</si>
  <si>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</si>
  <si>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</si>
  <si>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</si>
  <si>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</si>
  <si>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</si>
  <si>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</si>
  <si>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</si>
  <si>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</si>
  <si>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</si>
  <si>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</si>
  <si>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</si>
  <si>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</si>
  <si>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</si>
  <si>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</si>
  <si>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</si>
  <si>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</si>
  <si>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</si>
  <si>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</si>
  <si>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</si>
  <si>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</si>
  <si>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</si>
  <si>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</si>
  <si>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</si>
  <si>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</si>
  <si>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</si>
  <si>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</si>
  <si>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</si>
  <si>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</si>
  <si>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</si>
  <si>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</si>
  <si>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</si>
  <si>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</si>
  <si>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</si>
  <si>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</si>
  <si>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</si>
  <si>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</si>
  <si>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</si>
  <si>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</si>
  <si>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</si>
  <si>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</si>
  <si>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</si>
  <si>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</si>
  <si>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</si>
  <si>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</si>
  <si>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</si>
  <si>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</si>
  <si>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</si>
  <si>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</si>
  <si>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</si>
  <si>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</si>
  <si>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</si>
  <si>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</si>
  <si>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</si>
  <si>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</si>
  <si>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</si>
  <si>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</si>
  <si>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</si>
  <si>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</si>
  <si>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</si>
  <si>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</si>
  <si>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</si>
  <si>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</si>
  <si>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</si>
  <si>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</si>
  <si>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</si>
  <si>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</si>
  <si>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</si>
  <si>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</si>
  <si>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</si>
  <si>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</si>
  <si>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</si>
  <si>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</si>
  <si>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</si>
  <si>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</si>
  <si>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</si>
  <si>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</si>
  <si>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</si>
  <si>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</si>
  <si>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</si>
  <si>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</si>
  <si>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</si>
  <si>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</si>
  <si>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</si>
  <si>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</si>
  <si>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</si>
  <si>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</si>
  <si>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</si>
  <si>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</si>
  <si>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</si>
  <si>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</si>
  <si>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</si>
  <si>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</si>
  <si>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</si>
  <si>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</si>
  <si>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</si>
  <si>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</si>
  <si>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</si>
  <si>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</si>
  <si>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</si>
  <si>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</si>
  <si>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</si>
  <si>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</si>
  <si>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</si>
  <si>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</si>
  <si>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</si>
  <si>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</si>
  <si>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</si>
  <si>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</si>
  <si>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</si>
  <si>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</si>
  <si>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</si>
  <si>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</si>
  <si>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</si>
  <si>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</si>
  <si>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</si>
  <si>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</si>
  <si>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</si>
  <si>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</si>
  <si>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</si>
  <si>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</si>
  <si>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</si>
  <si>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</si>
  <si>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</si>
  <si>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</si>
  <si>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</si>
  <si>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</si>
  <si>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</si>
  <si>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</si>
  <si>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</si>
  <si>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</si>
  <si>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</si>
  <si>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</si>
  <si>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</si>
  <si>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</si>
  <si>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</si>
  <si>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</si>
  <si>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</si>
  <si>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</si>
  <si>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</si>
  <si>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</si>
  <si>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</si>
  <si>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</si>
  <si>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</si>
  <si>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</si>
  <si>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</si>
  <si>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</si>
  <si>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</si>
  <si>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</si>
  <si>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</si>
  <si>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</si>
  <si>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</si>
  <si>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</si>
  <si>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</si>
  <si>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</si>
  <si>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</si>
  <si>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</si>
  <si>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</si>
  <si>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</si>
  <si>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</si>
  <si>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</si>
  <si>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</si>
  <si>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</si>
  <si>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</si>
  <si>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</si>
  <si>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</si>
  <si>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</si>
  <si>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</si>
  <si>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</si>
  <si>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</si>
  <si>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</si>
  <si>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</si>
  <si>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</si>
  <si>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</si>
  <si>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</si>
  <si>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</si>
  <si>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</si>
  <si>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</si>
  <si>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</si>
  <si>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</si>
  <si>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</si>
  <si>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</si>
  <si>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</si>
  <si>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</si>
  <si>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</si>
  <si>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</si>
  <si>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</si>
  <si>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</si>
  <si>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</si>
  <si>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</si>
  <si>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</si>
  <si>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</si>
  <si>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</si>
  <si>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</si>
  <si>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</si>
  <si>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</si>
  <si>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</si>
  <si>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</si>
  <si>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</si>
  <si>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</si>
  <si>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</si>
  <si>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</si>
  <si>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</si>
  <si>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</si>
  <si>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</si>
  <si>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</si>
  <si>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</si>
  <si>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</si>
  <si>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</si>
  <si>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</si>
  <si>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</si>
  <si>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</si>
  <si>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</si>
  <si>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</si>
  <si>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</si>
  <si>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</si>
  <si>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</si>
  <si>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</si>
  <si>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</si>
  <si>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</si>
  <si>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</si>
  <si>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</si>
  <si>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</si>
  <si>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</si>
  <si>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</si>
  <si>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</si>
  <si>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</si>
  <si>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</si>
  <si>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</si>
  <si>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</si>
  <si>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</si>
  <si>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</si>
  <si>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</si>
  <si>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</si>
  <si>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</si>
  <si>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</si>
  <si>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</si>
  <si>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</si>
  <si>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</si>
  <si>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</si>
  <si>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</si>
  <si>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</si>
  <si>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</si>
  <si>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</si>
  <si>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</si>
  <si>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</si>
  <si>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</si>
  <si>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</si>
  <si>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</si>
  <si>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</si>
  <si>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</si>
  <si>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</si>
  <si>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</si>
  <si>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</si>
  <si>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</si>
  <si>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</si>
  <si>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</si>
  <si>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</si>
  <si>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</si>
  <si>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</si>
  <si>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</si>
  <si>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</si>
  <si>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</si>
  <si>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</si>
  <si>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</si>
  <si>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</si>
  <si>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</si>
  <si>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</si>
  <si>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</si>
  <si>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</si>
  <si>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</si>
  <si>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</si>
  <si>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</si>
  <si>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</si>
  <si>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</si>
  <si>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</si>
  <si>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</si>
  <si>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</si>
  <si>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</si>
  <si>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</si>
  <si>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</si>
  <si>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</si>
  <si>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</si>
  <si>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</si>
  <si>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</si>
  <si>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</si>
  <si>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</si>
  <si>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</si>
  <si>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</si>
  <si>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</si>
  <si>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</si>
  <si>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</si>
  <si>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</si>
  <si>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</si>
  <si>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</si>
  <si>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</si>
  <si>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</si>
  <si>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</si>
  <si>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</si>
  <si>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</si>
  <si>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</si>
  <si>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</si>
  <si>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</si>
  <si>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</si>
  <si>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</si>
  <si>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</si>
  <si>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</si>
  <si>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</si>
  <si>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</si>
  <si>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</si>
  <si>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</si>
  <si>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</si>
  <si>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</si>
  <si>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</si>
  <si>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</si>
  <si>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</si>
  <si>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</si>
  <si>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</si>
  <si>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</si>
  <si>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</si>
  <si>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</si>
  <si>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</si>
  <si>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</si>
  <si>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</si>
  <si>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</si>
  <si>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</si>
  <si>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</si>
  <si>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</si>
  <si>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</si>
  <si>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</si>
  <si>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</si>
  <si>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</si>
  <si>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</si>
  <si>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</si>
  <si>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</si>
  <si>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</si>
  <si>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</si>
  <si>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</si>
  <si>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</si>
  <si>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</si>
  <si>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</si>
  <si>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</si>
  <si>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</si>
  <si>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</si>
  <si>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</si>
  <si>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</si>
  <si>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</si>
  <si>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</si>
  <si>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</si>
  <si>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</si>
  <si>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</si>
  <si>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</si>
  <si>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</si>
  <si>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</si>
  <si>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</si>
  <si>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</si>
  <si>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</si>
  <si>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</si>
  <si>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</si>
  <si>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</si>
  <si>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</si>
  <si>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</si>
  <si>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</si>
  <si>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</si>
  <si>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</si>
  <si>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</si>
  <si>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</si>
  <si>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</si>
  <si>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</si>
  <si>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</si>
  <si>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</si>
  <si>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</si>
  <si>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</si>
  <si>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</si>
  <si>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</si>
  <si>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</si>
  <si>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</si>
  <si>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</si>
  <si>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</si>
  <si>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</si>
  <si>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</si>
  <si>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</si>
  <si>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</si>
  <si>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</si>
  <si>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</si>
  <si>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</si>
  <si>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</si>
  <si>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</si>
  <si>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</si>
  <si>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</si>
  <si>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</si>
  <si>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</si>
  <si>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</si>
  <si>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</si>
  <si>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</si>
  <si>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</si>
  <si>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</si>
  <si>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</si>
  <si>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</si>
  <si>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</si>
  <si>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</si>
  <si>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</si>
  <si>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</si>
  <si>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</si>
  <si>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</si>
  <si>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</si>
  <si>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</si>
  <si>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</si>
  <si>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</si>
  <si>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</si>
  <si>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</si>
  <si>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</si>
  <si>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</si>
  <si>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</si>
  <si>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</si>
  <si>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</si>
  <si>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</si>
  <si>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</si>
  <si>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</si>
  <si>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</si>
  <si>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</si>
  <si>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</si>
  <si>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</si>
  <si>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</si>
  <si>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</si>
  <si>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</si>
  <si>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</si>
  <si>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</si>
  <si>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</si>
  <si>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</si>
  <si>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</si>
  <si>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</si>
  <si>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</si>
  <si>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</si>
  <si>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</si>
  <si>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</si>
  <si>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</si>
  <si>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</si>
  <si>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</si>
  <si>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</si>
  <si>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</si>
  <si>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</si>
  <si>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</si>
  <si>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</si>
  <si>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</si>
  <si>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</si>
  <si>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</si>
  <si>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</si>
  <si>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</si>
  <si>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</si>
  <si>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</si>
  <si>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</si>
  <si>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</si>
  <si>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</si>
  <si>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</si>
  <si>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</si>
  <si>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</si>
  <si>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</si>
  <si>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</si>
  <si>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</si>
  <si>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</si>
  <si>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</si>
  <si>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</si>
  <si>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</si>
  <si>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</si>
  <si>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</si>
  <si>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</si>
  <si>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</si>
  <si>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</si>
  <si>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</si>
  <si>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</si>
  <si>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</si>
  <si>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</si>
  <si>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</si>
  <si>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</si>
  <si>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</si>
  <si>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</si>
  <si>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</si>
  <si>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</si>
  <si>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</si>
  <si>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</si>
  <si>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</si>
  <si>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</si>
  <si>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</si>
  <si>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</si>
  <si>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</si>
  <si>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</si>
  <si>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</si>
  <si>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</si>
  <si>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</si>
  <si>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</si>
  <si>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</si>
  <si>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</si>
  <si>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</si>
  <si>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</si>
  <si>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</si>
  <si>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</si>
  <si>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</si>
  <si>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</si>
  <si>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</si>
  <si>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</si>
  <si>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</si>
  <si>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</si>
  <si>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</si>
  <si>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</si>
  <si>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</si>
  <si>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</si>
  <si>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</si>
  <si>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</si>
  <si>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</si>
  <si>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</si>
  <si>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</si>
  <si>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</si>
  <si>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</si>
  <si>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</si>
  <si>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</si>
  <si>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</si>
  <si>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</si>
  <si>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</si>
  <si>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</si>
  <si>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</si>
  <si>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</si>
  <si>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</si>
  <si>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</si>
  <si>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</si>
  <si>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</si>
  <si>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</si>
  <si>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</si>
  <si>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</si>
  <si>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</si>
  <si>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</si>
  <si>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</si>
  <si>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</si>
  <si>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</si>
  <si>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</si>
  <si>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</si>
  <si>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</si>
  <si>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</si>
  <si>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</si>
  <si>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</si>
  <si>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</si>
  <si>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</si>
  <si>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</si>
  <si>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</si>
  <si>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</si>
  <si>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</si>
  <si>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</si>
  <si>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</si>
  <si>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</si>
  <si>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</si>
  <si>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</si>
  <si>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</si>
  <si>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</si>
  <si>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</si>
  <si>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</si>
  <si>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</si>
  <si>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</si>
  <si>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</si>
  <si>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</si>
  <si>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</si>
  <si>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</si>
  <si>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</si>
  <si>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</si>
  <si>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</si>
  <si>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</si>
  <si>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</si>
  <si>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</si>
  <si>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</si>
  <si>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</si>
  <si>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</si>
  <si>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</si>
  <si>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</si>
  <si>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</si>
  <si>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</si>
  <si>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</si>
  <si>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</si>
  <si>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</si>
  <si>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</si>
  <si>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</si>
  <si>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</si>
  <si>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</si>
  <si>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</si>
  <si>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</si>
  <si>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</si>
  <si>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</si>
  <si>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</si>
  <si>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</si>
  <si>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</si>
  <si>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</si>
  <si>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</si>
  <si>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</si>
  <si>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</si>
  <si>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</si>
  <si>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</si>
  <si>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</si>
  <si>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</si>
  <si>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</si>
  <si>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</si>
  <si>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</si>
  <si>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</si>
  <si>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</si>
  <si>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</si>
  <si>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</si>
  <si>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</si>
  <si>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</si>
  <si>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</si>
  <si>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</si>
  <si>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</si>
  <si>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</si>
  <si>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</si>
  <si>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</si>
  <si>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</si>
  <si>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</si>
  <si>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</si>
  <si>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</si>
  <si>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</si>
  <si>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</si>
  <si>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</si>
  <si>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</si>
  <si>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</si>
  <si>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</si>
  <si>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</si>
  <si>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</si>
  <si>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</si>
  <si>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</si>
  <si>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</si>
  <si>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</si>
  <si>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</si>
  <si>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</si>
  <si>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</si>
  <si>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</si>
  <si>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</si>
  <si>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</si>
  <si>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</si>
  <si>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</si>
  <si>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</si>
  <si>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</si>
  <si>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</si>
  <si>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</si>
  <si>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</si>
  <si>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</si>
  <si>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</si>
  <si>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</si>
  <si>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</si>
  <si>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</si>
  <si>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</si>
  <si>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</si>
  <si>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</si>
  <si>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</si>
  <si>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</si>
  <si>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</si>
  <si>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</si>
  <si>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</si>
  <si>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</si>
  <si>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</si>
  <si>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</si>
  <si>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</si>
  <si>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</si>
  <si>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</si>
  <si>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</si>
  <si>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</si>
  <si>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</si>
  <si>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</si>
  <si>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</si>
  <si>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</si>
  <si>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</si>
  <si>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</si>
  <si>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</si>
  <si>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</si>
  <si>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</si>
  <si>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</si>
  <si>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</si>
  <si>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</si>
  <si>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</si>
  <si>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</si>
  <si>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</si>
  <si>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</si>
  <si>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</si>
  <si>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</si>
  <si>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</si>
  <si>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</si>
  <si>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</si>
  <si>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</si>
  <si>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</si>
  <si>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</si>
  <si>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</si>
  <si>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</si>
  <si>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</si>
  <si>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</si>
  <si>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</si>
  <si>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</si>
  <si>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</si>
  <si>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</si>
  <si>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</si>
  <si>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</si>
  <si>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</si>
  <si>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</si>
  <si>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</si>
  <si>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</si>
  <si>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</si>
  <si>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</si>
  <si>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</si>
  <si>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</si>
  <si>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</si>
  <si>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</si>
  <si>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</si>
  <si>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</si>
  <si>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</si>
  <si>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</si>
  <si>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</si>
  <si>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</si>
  <si>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</si>
  <si>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</si>
  <si>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</si>
  <si>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</si>
  <si>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</si>
  <si>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</si>
  <si>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</si>
  <si>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</si>
  <si>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</si>
  <si>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</si>
  <si>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</si>
  <si>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</si>
  <si>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</si>
  <si>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</si>
  <si>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</si>
  <si>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</si>
  <si>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</si>
  <si>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</si>
  <si>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</si>
  <si>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</si>
  <si>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</si>
  <si>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</si>
  <si>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</si>
  <si>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</si>
  <si>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</si>
  <si>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</si>
  <si>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</si>
  <si>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</si>
  <si>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</si>
  <si>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</si>
  <si>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</si>
  <si>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</si>
  <si>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</si>
  <si>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</si>
  <si>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</si>
  <si>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</si>
  <si>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</si>
  <si>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</si>
  <si>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</si>
  <si>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</si>
  <si>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</si>
  <si>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</si>
  <si>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</si>
  <si>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</si>
  <si>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</si>
  <si>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</si>
  <si>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</si>
  <si>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</si>
  <si>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</si>
  <si>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</si>
  <si>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</si>
  <si>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</si>
  <si>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</si>
  <si>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</si>
  <si>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</si>
  <si>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</si>
  <si>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</si>
  <si>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</si>
  <si>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</si>
  <si>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</si>
  <si>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</si>
  <si>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</si>
  <si>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</si>
  <si>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</si>
  <si>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</si>
  <si>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</si>
  <si>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</si>
  <si>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</si>
  <si>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</si>
  <si>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</si>
  <si>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</si>
  <si>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</si>
  <si>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</si>
  <si>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</si>
  <si>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</si>
  <si>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</si>
  <si>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</si>
  <si>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</si>
  <si>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</si>
  <si>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</si>
  <si>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</si>
  <si>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</si>
  <si>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</si>
  <si>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</si>
  <si>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</si>
  <si>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</si>
  <si>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</si>
  <si>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</si>
  <si>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</si>
  <si>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</si>
  <si>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</si>
  <si>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</si>
  <si>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</si>
  <si>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</si>
  <si>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</si>
  <si>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</si>
  <si>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</si>
  <si>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</si>
  <si>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</si>
  <si>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</si>
  <si>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</si>
  <si>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</si>
  <si>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</si>
  <si>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</si>
  <si>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</si>
  <si>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</si>
  <si>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</si>
  <si>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</si>
  <si>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</si>
  <si>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</si>
  <si>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</si>
  <si>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</si>
  <si>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</si>
  <si>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</si>
  <si>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</si>
  <si>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</si>
  <si>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</si>
  <si>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</si>
  <si>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</si>
  <si>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</si>
  <si>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</si>
  <si>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</si>
  <si>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</si>
  <si>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</si>
  <si>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</si>
  <si>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</si>
  <si>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</si>
  <si>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</si>
  <si>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</si>
  <si>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</si>
  <si>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</si>
  <si>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</si>
  <si>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</si>
  <si>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</si>
  <si>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</si>
  <si>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</si>
  <si>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</si>
  <si>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</si>
  <si>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</si>
  <si>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</si>
  <si>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</si>
  <si>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</si>
  <si>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</si>
  <si>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</si>
  <si>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</si>
  <si>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</si>
  <si>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</si>
  <si>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</si>
  <si>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</si>
  <si>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</si>
  <si>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</si>
  <si>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</si>
  <si>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</si>
  <si>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</si>
  <si>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</si>
  <si>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</si>
  <si>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</si>
  <si>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</si>
  <si>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</si>
  <si>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</si>
  <si>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</si>
  <si>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</si>
  <si>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</si>
  <si>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</si>
  <si>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</si>
  <si>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</si>
  <si>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</si>
  <si>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</si>
  <si>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</si>
  <si>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</si>
  <si>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</si>
  <si>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</si>
  <si>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</si>
  <si>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</si>
  <si>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</si>
  <si>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</si>
  <si>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</si>
  <si>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</si>
  <si>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</si>
  <si>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</si>
  <si>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</si>
  <si>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</si>
  <si>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</si>
  <si>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</si>
  <si>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</si>
  <si>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</si>
  <si>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</si>
  <si>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</si>
  <si>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</si>
  <si>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</si>
  <si>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</si>
  <si>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</si>
  <si>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</si>
  <si>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</si>
  <si>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</si>
  <si>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</si>
  <si>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</si>
  <si>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</si>
  <si>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</si>
  <si>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</si>
  <si>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</si>
  <si>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</si>
  <si>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</si>
  <si>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</si>
  <si>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</si>
  <si>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</si>
  <si>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</si>
  <si>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</si>
  <si>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</si>
  <si>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</si>
  <si>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</si>
  <si>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</si>
  <si>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</si>
  <si>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</si>
  <si>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</si>
  <si>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</si>
  <si>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</si>
  <si>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</si>
  <si>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</si>
  <si>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</si>
  <si>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</si>
  <si>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</si>
  <si>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</si>
  <si>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</si>
  <si>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</si>
  <si>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</si>
  <si>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</si>
  <si>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</si>
  <si>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</si>
  <si>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</si>
  <si>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</si>
  <si>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</si>
  <si>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</si>
  <si>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</si>
  <si>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</si>
  <si>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</si>
  <si>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</si>
  <si>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</si>
  <si>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</si>
  <si>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</si>
  <si>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</si>
  <si>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</si>
  <si>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</si>
  <si>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</si>
  <si>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</si>
  <si>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</si>
  <si>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</si>
  <si>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</si>
  <si>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</si>
  <si>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</si>
  <si>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</si>
  <si>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</si>
  <si>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</si>
  <si>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</si>
  <si>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</si>
  <si>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</si>
  <si>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</si>
  <si>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</si>
  <si>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</si>
  <si>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</si>
  <si>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</si>
  <si>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</si>
  <si>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</si>
  <si>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</si>
  <si>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</si>
  <si>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</si>
  <si>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</si>
  <si>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</si>
  <si>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</si>
  <si>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</si>
  <si>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</si>
  <si>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</si>
  <si>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</si>
  <si>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</si>
  <si>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</si>
  <si>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</si>
  <si>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</si>
  <si>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</si>
  <si>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</si>
  <si>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</si>
  <si>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</si>
  <si>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</si>
  <si>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</si>
  <si>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</si>
  <si>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</si>
  <si>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</si>
  <si>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</si>
  <si>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</si>
  <si>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</si>
  <si>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</si>
  <si>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</si>
  <si>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</si>
  <si>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</si>
  <si>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</si>
  <si>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</si>
  <si>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</si>
  <si>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</si>
  <si>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</si>
  <si>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</si>
  <si>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</si>
  <si>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</si>
  <si>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</si>
  <si>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</si>
  <si>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</si>
  <si>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</si>
  <si>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</si>
  <si>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</si>
  <si>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</si>
  <si>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</si>
  <si>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</si>
  <si>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</si>
  <si>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</si>
  <si>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</si>
  <si>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</si>
  <si>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</si>
  <si>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</si>
  <si>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</si>
  <si>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</si>
  <si>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</si>
  <si>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</si>
  <si>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</si>
  <si>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</si>
  <si>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</si>
  <si>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</si>
  <si>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</si>
  <si>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</si>
  <si>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</si>
  <si>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</si>
  <si>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</si>
  <si>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</si>
  <si>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</si>
  <si>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</si>
  <si>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</si>
  <si>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</si>
  <si>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</si>
  <si>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</si>
  <si>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</si>
  <si>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</si>
  <si>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</si>
  <si>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</si>
  <si>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</si>
  <si>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</si>
  <si>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</si>
  <si>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</si>
  <si>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</si>
  <si>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</si>
  <si>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</si>
  <si>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</si>
  <si>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</si>
  <si>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</si>
  <si>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</si>
  <si>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</si>
  <si>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</si>
  <si>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</si>
  <si>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</si>
  <si>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</si>
  <si>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</si>
  <si>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</si>
  <si>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</si>
  <si>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</si>
  <si>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</si>
  <si>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</si>
  <si>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</si>
  <si>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</si>
  <si>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</si>
  <si>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</si>
  <si>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</si>
  <si>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</si>
  <si>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</si>
  <si>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</si>
  <si>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</si>
  <si>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</si>
  <si>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</si>
  <si>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</si>
  <si>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</si>
  <si>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</si>
  <si>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</si>
  <si>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</si>
  <si>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</si>
  <si>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</si>
  <si>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</si>
  <si>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</si>
  <si>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</si>
  <si>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</si>
  <si>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</si>
  <si>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</si>
  <si>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</si>
  <si>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</si>
  <si>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</si>
  <si>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</si>
  <si>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</si>
  <si>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</si>
  <si>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</si>
  <si>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</si>
  <si>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</si>
  <si>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</si>
  <si>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</si>
  <si>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</si>
  <si>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</si>
  <si>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</si>
  <si>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</si>
  <si>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</si>
  <si>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</si>
  <si>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</si>
  <si>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</si>
  <si>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</si>
  <si>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</si>
  <si>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</si>
  <si>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</si>
  <si>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</si>
  <si>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</si>
  <si>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</si>
  <si>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</si>
  <si>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</si>
  <si>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</si>
  <si>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</si>
  <si>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</si>
  <si>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</si>
  <si>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</si>
  <si>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</si>
  <si>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</si>
  <si>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</si>
  <si>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</si>
  <si>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</si>
  <si>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</si>
  <si>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</si>
  <si>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</si>
  <si>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</si>
  <si>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</si>
  <si>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</si>
  <si>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</si>
  <si>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</si>
  <si>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</si>
  <si>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</si>
  <si>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</si>
  <si>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</si>
  <si>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</si>
  <si>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</si>
  <si>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</si>
  <si>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</si>
  <si>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</si>
  <si>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</si>
  <si>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</si>
  <si>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</si>
  <si>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</si>
  <si>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</si>
  <si>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</si>
  <si>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</si>
  <si>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</si>
  <si>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</si>
  <si>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</si>
  <si>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</si>
  <si>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</si>
  <si>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</si>
  <si>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</si>
  <si>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</si>
  <si>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</si>
  <si>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</si>
  <si>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</si>
  <si>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</si>
  <si>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</si>
  <si>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</si>
  <si>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</si>
  <si>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</si>
  <si>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</si>
  <si>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</si>
  <si>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</si>
  <si>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</si>
  <si>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</si>
  <si>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</si>
  <si>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</si>
  <si>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</si>
  <si>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</si>
  <si>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</si>
  <si>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</si>
  <si>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</si>
  <si>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</si>
  <si>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</si>
  <si>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</si>
  <si>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</si>
  <si>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</si>
  <si>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</si>
  <si>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</si>
  <si>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</si>
  <si>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</si>
  <si>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</si>
  <si>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</si>
  <si>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</si>
  <si>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</si>
  <si>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</si>
  <si>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</si>
  <si>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</si>
  <si>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</si>
  <si>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</si>
  <si>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</si>
  <si>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</si>
  <si>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</si>
  <si>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</si>
  <si>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</si>
  <si>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</si>
  <si>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</si>
  <si>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</si>
  <si>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</si>
  <si>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</si>
  <si>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</si>
  <si>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</si>
  <si>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</si>
  <si>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</si>
  <si>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</si>
  <si>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</si>
  <si>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</si>
  <si>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</si>
  <si>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</si>
  <si>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</si>
  <si>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</si>
  <si>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</si>
  <si>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</si>
  <si>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</si>
  <si>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</si>
  <si>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</si>
  <si>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</si>
  <si>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</si>
  <si>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</si>
  <si>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</si>
  <si>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</si>
  <si>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</si>
  <si>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</si>
  <si>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</si>
  <si>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</si>
  <si>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</si>
  <si>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</si>
  <si>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</si>
  <si>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</si>
  <si>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</si>
  <si>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</si>
  <si>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</si>
  <si>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</si>
  <si>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</si>
  <si>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</si>
  <si>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</si>
  <si>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</si>
  <si>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</si>
  <si>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</si>
  <si>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</si>
  <si>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</si>
  <si>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</si>
  <si>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</si>
  <si>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</si>
  <si>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</si>
  <si>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</si>
  <si>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</si>
  <si>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</si>
  <si>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</si>
  <si>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</si>
  <si>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</si>
  <si>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</si>
  <si>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</si>
  <si>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</si>
  <si>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</si>
  <si>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</si>
  <si>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</si>
  <si>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</si>
  <si>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</si>
  <si>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</si>
  <si>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</si>
  <si>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</si>
  <si>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</si>
  <si>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</si>
  <si>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</si>
  <si>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</si>
  <si>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</si>
  <si>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</si>
  <si>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</si>
  <si>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</si>
  <si>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</si>
  <si>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</si>
  <si>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</si>
  <si>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</si>
  <si>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</si>
  <si>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</si>
  <si>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</si>
  <si>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</si>
  <si>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</si>
  <si>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</si>
  <si>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</si>
  <si>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</si>
  <si>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</si>
  <si>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</si>
  <si>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</si>
  <si>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</si>
  <si>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</si>
  <si>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</si>
  <si>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</si>
  <si>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</si>
  <si>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</si>
  <si>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</si>
  <si>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</si>
  <si>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</si>
  <si>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</si>
  <si>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</si>
  <si>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</si>
  <si>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</si>
  <si>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</si>
  <si>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</si>
  <si>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</si>
  <si>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</si>
  <si>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</si>
  <si>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</si>
  <si>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</si>
  <si>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</si>
  <si>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</si>
  <si>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</si>
  <si>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</si>
  <si>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</si>
  <si>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</si>
  <si>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</si>
  <si>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</si>
  <si>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</si>
  <si>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</si>
  <si>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</si>
  <si>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</si>
  <si>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</si>
  <si>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</si>
  <si>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</si>
  <si>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</si>
  <si>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</si>
  <si>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</si>
  <si>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</si>
  <si>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</si>
  <si>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</si>
  <si>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</si>
  <si>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</si>
  <si>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</si>
  <si>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</si>
  <si>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</si>
  <si>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</si>
  <si>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</si>
  <si>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</si>
  <si>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</si>
  <si>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</si>
  <si>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</si>
  <si>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</si>
  <si>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</si>
  <si>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</si>
  <si>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</si>
  <si>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</si>
  <si>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</si>
  <si>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</si>
  <si>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</si>
  <si>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</si>
  <si>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</si>
  <si>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</si>
  <si>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</si>
  <si>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</si>
  <si>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</si>
  <si>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</si>
  <si>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</si>
  <si>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</si>
  <si>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</si>
  <si>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</si>
  <si>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</si>
  <si>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</si>
  <si>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</si>
  <si>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</si>
  <si>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</si>
  <si>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</si>
  <si>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</si>
  <si>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</si>
  <si>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</si>
  <si>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</si>
  <si>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</si>
  <si>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</si>
  <si>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</si>
  <si>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</si>
  <si>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</si>
  <si>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</si>
  <si>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</si>
  <si>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</si>
  <si>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</si>
  <si>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</si>
  <si>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</si>
  <si>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</si>
  <si>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</si>
  <si>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</si>
  <si>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</si>
  <si>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</si>
  <si>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</si>
  <si>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</si>
  <si>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</si>
  <si>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</si>
  <si>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</si>
  <si>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</si>
  <si>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</si>
  <si>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</si>
  <si>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</si>
  <si>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</si>
  <si>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</si>
  <si>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</si>
  <si>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</si>
  <si>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</si>
  <si>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</si>
  <si>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</si>
  <si>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</si>
  <si>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</si>
  <si>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</si>
  <si>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</si>
  <si>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</si>
  <si>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</si>
  <si>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</si>
  <si>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</si>
  <si>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</si>
  <si>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</si>
  <si>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</si>
  <si>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</si>
  <si>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</si>
  <si>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</si>
  <si>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</si>
  <si>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</si>
  <si>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</si>
  <si>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</si>
  <si>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</si>
  <si>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</si>
  <si>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</si>
  <si>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</si>
  <si>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</si>
  <si>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</si>
  <si>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</si>
  <si>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</si>
  <si>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</si>
  <si>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</si>
  <si>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</si>
  <si>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</si>
  <si>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</si>
  <si>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</si>
  <si>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</si>
  <si>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</si>
  <si>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</si>
  <si>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</si>
  <si>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</si>
  <si>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</si>
  <si>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</si>
  <si>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</si>
  <si>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</si>
  <si>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</si>
  <si>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</si>
  <si>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</si>
  <si>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</si>
  <si>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</si>
  <si>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</si>
  <si>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</si>
  <si>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</si>
  <si>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</si>
  <si>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</si>
  <si>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</si>
  <si>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</si>
  <si>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</si>
  <si>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</si>
  <si>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</si>
  <si>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</si>
  <si>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</si>
  <si>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</si>
  <si>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</si>
  <si>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</si>
  <si>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</si>
  <si>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</si>
  <si>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</si>
  <si>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</si>
  <si>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</si>
  <si>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</si>
  <si>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</si>
  <si>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</si>
  <si>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</si>
  <si>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</si>
  <si>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</si>
  <si>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</si>
  <si>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</si>
  <si>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</si>
  <si>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</si>
  <si>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</si>
  <si>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</si>
  <si>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</si>
  <si>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</si>
  <si>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</si>
  <si>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</si>
  <si>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</si>
  <si>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</si>
  <si>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</si>
  <si>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</si>
  <si>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</si>
  <si>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</si>
  <si>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</si>
  <si>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</si>
  <si>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</si>
  <si>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</si>
  <si>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</si>
  <si>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</si>
  <si>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</si>
  <si>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</si>
  <si>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</si>
  <si>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</si>
  <si>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</si>
  <si>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</si>
  <si>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</si>
  <si>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</si>
  <si>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</si>
  <si>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</si>
  <si>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</si>
  <si>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</si>
  <si>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</si>
  <si>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</si>
  <si>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</si>
  <si>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</si>
  <si>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</si>
  <si>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</si>
  <si>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</si>
  <si>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</si>
  <si>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</si>
  <si>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</si>
  <si>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</si>
  <si>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</si>
  <si>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</si>
  <si>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</si>
  <si>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</si>
  <si>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</si>
  <si>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</si>
  <si>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</si>
  <si>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</si>
  <si>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</si>
  <si>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</si>
  <si>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</si>
  <si>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</si>
  <si>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</si>
  <si>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</si>
  <si>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</si>
  <si>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</si>
  <si>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</si>
  <si>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</si>
  <si>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</si>
  <si>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</si>
  <si>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</si>
  <si>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</si>
  <si>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</si>
  <si>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</si>
  <si>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</si>
  <si>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</si>
  <si>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</si>
  <si>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</si>
  <si>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</si>
  <si>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</si>
  <si>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</si>
  <si>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</si>
  <si>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</si>
  <si>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</si>
  <si>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</si>
  <si>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</si>
  <si>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</si>
  <si>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</si>
  <si>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</si>
  <si>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</si>
  <si>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</si>
  <si>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</si>
  <si>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</si>
  <si>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</si>
  <si>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</si>
  <si>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</si>
  <si>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</si>
  <si>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</si>
  <si>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</si>
  <si>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</si>
  <si>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</si>
  <si>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</si>
  <si>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</si>
  <si>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</si>
  <si>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</si>
  <si>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</si>
  <si>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</si>
  <si>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</si>
  <si>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</si>
  <si>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</si>
  <si>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</si>
  <si>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</si>
  <si>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</si>
  <si>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</si>
  <si>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</si>
  <si>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</si>
  <si>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</si>
  <si>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</si>
  <si>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</si>
  <si>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</si>
  <si>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</si>
  <si>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</si>
  <si>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</si>
  <si>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</si>
  <si>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</si>
  <si>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</si>
  <si>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</si>
  <si>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</si>
  <si>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</si>
  <si>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</si>
  <si>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</si>
  <si>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</si>
  <si>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</si>
  <si>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</si>
  <si>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</si>
  <si>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</si>
  <si>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</si>
  <si>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</si>
  <si>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</si>
  <si>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</si>
  <si>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</si>
  <si>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</si>
  <si>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</si>
  <si>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</si>
  <si>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</si>
  <si>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</si>
  <si>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</si>
  <si>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</si>
  <si>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</si>
  <si>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</si>
  <si>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</si>
  <si>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</si>
  <si>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</si>
  <si>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</si>
  <si>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</si>
  <si>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</si>
  <si>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</si>
  <si>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</si>
  <si>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</si>
  <si>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</si>
  <si>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</si>
  <si>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</si>
  <si>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</si>
  <si>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</si>
  <si>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</si>
  <si>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</si>
  <si>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</si>
  <si>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</si>
  <si>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</si>
  <si>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</si>
  <si>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</si>
  <si>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</si>
  <si>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</si>
  <si>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</si>
  <si>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</si>
  <si>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</si>
  <si>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</si>
  <si>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</si>
  <si>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</si>
  <si>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</si>
  <si>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</si>
  <si>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</si>
  <si>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</si>
  <si>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</si>
  <si>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</si>
  <si>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</si>
  <si>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</si>
  <si>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</si>
  <si>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</si>
  <si>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</si>
  <si>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</si>
  <si>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</si>
  <si>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</si>
  <si>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</si>
  <si>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</si>
  <si>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</si>
  <si>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</si>
  <si>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</si>
  <si>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</si>
  <si>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</si>
  <si>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</si>
  <si>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</si>
  <si>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</si>
  <si>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</si>
  <si>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</si>
  <si>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</si>
  <si>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</si>
  <si>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</si>
  <si>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</si>
  <si>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</si>
  <si>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</si>
  <si>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</si>
  <si>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</si>
  <si>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</si>
  <si>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</si>
  <si>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</si>
  <si>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</si>
  <si>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</si>
  <si>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</si>
  <si>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</si>
  <si>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</si>
  <si>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</si>
  <si>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</si>
  <si>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</si>
  <si>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</si>
  <si>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</si>
  <si>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</si>
  <si>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</si>
  <si>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</si>
  <si>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</si>
  <si>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</si>
  <si>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</si>
  <si>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</si>
  <si>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</si>
  <si>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</si>
  <si>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</si>
  <si>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</si>
  <si>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</si>
  <si>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</si>
  <si>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</si>
  <si>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</si>
  <si>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</si>
  <si>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</si>
  <si>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</si>
  <si>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</si>
  <si>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</si>
  <si>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</si>
  <si>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</si>
  <si>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</si>
  <si>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</si>
  <si>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</si>
  <si>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</si>
  <si>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</si>
  <si>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</si>
  <si>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</si>
  <si>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</si>
  <si>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</si>
  <si>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</si>
  <si>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</si>
  <si>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</si>
  <si>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</si>
  <si>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</si>
  <si>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</si>
  <si>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</si>
  <si>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</si>
  <si>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</si>
  <si>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</si>
  <si>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</si>
  <si>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</si>
  <si>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</si>
  <si>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</si>
  <si>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</si>
  <si>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</si>
  <si>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</si>
  <si>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</si>
  <si>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</si>
  <si>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</si>
  <si>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</si>
  <si>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</si>
  <si>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</si>
  <si>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</si>
  <si>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</si>
  <si>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</si>
  <si>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</si>
  <si>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</si>
  <si>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</si>
  <si>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</si>
  <si>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</si>
  <si>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</si>
  <si>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</si>
  <si>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</si>
  <si>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</si>
  <si>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</si>
  <si>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</si>
  <si>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</si>
  <si>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</si>
  <si>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</si>
  <si>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</si>
  <si>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</si>
  <si>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</si>
  <si>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</si>
  <si>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</si>
  <si>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</si>
  <si>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</si>
  <si>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</si>
  <si>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</si>
  <si>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</si>
  <si>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</si>
  <si>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</si>
  <si>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</si>
  <si>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</si>
  <si>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</si>
  <si>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</si>
  <si>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</si>
  <si>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</si>
  <si>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</si>
  <si>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</si>
  <si>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</si>
  <si>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</si>
  <si>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</si>
  <si>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</si>
  <si>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</si>
  <si>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</si>
  <si>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</si>
  <si>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</si>
  <si>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</si>
  <si>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</si>
  <si>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</si>
  <si>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</si>
  <si>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</si>
  <si>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</si>
  <si>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</si>
  <si>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</si>
  <si>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</si>
  <si>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</si>
  <si>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</si>
  <si>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</si>
  <si>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</si>
  <si>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</si>
  <si>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</si>
  <si>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</si>
  <si>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</si>
  <si>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</si>
  <si>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</si>
  <si>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</si>
  <si>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</si>
  <si>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</si>
  <si>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</si>
  <si>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</si>
  <si>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</si>
  <si>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</si>
  <si>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</si>
  <si>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</si>
  <si>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</si>
  <si>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</si>
  <si>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</si>
  <si>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</si>
  <si>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</si>
  <si>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</si>
  <si>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</si>
  <si>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</si>
  <si>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</si>
  <si>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</si>
  <si>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</si>
  <si>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</si>
  <si>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</si>
  <si>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</si>
  <si>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</si>
  <si>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</si>
  <si>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</si>
  <si>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</si>
  <si>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</si>
  <si>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</si>
  <si>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</si>
  <si>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</si>
  <si>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</si>
  <si>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</si>
  <si>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</si>
  <si>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</si>
  <si>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</si>
  <si>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</si>
  <si>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</si>
  <si>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</si>
  <si>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</si>
  <si>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</si>
  <si>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</si>
  <si>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</si>
  <si>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</si>
  <si>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</si>
  <si>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</si>
  <si>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</si>
  <si>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</si>
  <si>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</si>
  <si>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</si>
  <si>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</si>
  <si>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</si>
  <si>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</si>
  <si>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</si>
  <si>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</si>
  <si>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</si>
  <si>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</si>
  <si>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</si>
  <si>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</si>
  <si>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</si>
  <si>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</si>
  <si>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</si>
  <si>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</si>
  <si>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</si>
  <si>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</si>
  <si>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</si>
  <si>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</si>
  <si>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</si>
  <si>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</si>
  <si>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</si>
  <si>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</si>
  <si>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</si>
  <si>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</si>
  <si>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</si>
  <si>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</si>
  <si>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</si>
  <si>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</si>
  <si>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</si>
  <si>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</si>
  <si>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</si>
  <si>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</si>
  <si>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</si>
  <si>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</si>
  <si>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</si>
  <si>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</si>
  <si>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</si>
  <si>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</si>
  <si>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</si>
  <si>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</si>
  <si>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</si>
  <si>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</si>
  <si>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</si>
  <si>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</si>
  <si>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</si>
  <si>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</si>
  <si>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</si>
  <si>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</si>
  <si>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</si>
  <si>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</si>
  <si>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</si>
  <si>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</si>
  <si>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</si>
  <si>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</si>
  <si>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</si>
  <si>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</si>
  <si>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</si>
  <si>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</si>
  <si>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</si>
  <si>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</si>
  <si>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</si>
  <si>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</si>
  <si>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</si>
  <si>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</si>
  <si>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</si>
  <si>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</si>
  <si>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</si>
  <si>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</si>
  <si>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</si>
  <si>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</si>
  <si>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</si>
  <si>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</si>
  <si>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</si>
  <si>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</si>
  <si>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</si>
  <si>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</si>
  <si>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</si>
  <si>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</si>
  <si>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</si>
  <si>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</si>
  <si>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</si>
  <si>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</si>
  <si>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</si>
  <si>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</si>
  <si>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</si>
  <si>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</si>
  <si>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</si>
  <si>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</si>
  <si>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</si>
  <si>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</si>
  <si>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</si>
  <si>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</si>
  <si>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</si>
  <si>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</si>
  <si>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</si>
  <si>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</si>
  <si>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</si>
  <si>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</si>
  <si>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</si>
  <si>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</si>
  <si>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</si>
  <si>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</si>
  <si>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</si>
  <si>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</si>
  <si>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</si>
  <si>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</si>
  <si>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</si>
  <si>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</si>
  <si>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</si>
  <si>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</si>
  <si>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</si>
  <si>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</si>
  <si>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</si>
  <si>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</si>
  <si>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</si>
  <si>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</si>
  <si>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</si>
  <si>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</si>
  <si>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</si>
  <si>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</si>
  <si>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</si>
  <si>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</si>
  <si>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</si>
  <si>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</si>
  <si>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</si>
  <si>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</si>
  <si>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</si>
  <si>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</si>
  <si>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</si>
  <si>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</si>
  <si>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</si>
  <si>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</si>
  <si>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</si>
  <si>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</si>
  <si>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</si>
  <si>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</si>
  <si>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</si>
  <si>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</si>
  <si>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</si>
  <si>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</si>
  <si>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</si>
  <si>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</si>
  <si>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</si>
  <si>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</si>
  <si>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</si>
  <si>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</si>
  <si>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</si>
  <si>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</si>
  <si>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</si>
  <si>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</si>
  <si>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</si>
  <si>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</si>
  <si>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</si>
  <si>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</si>
  <si>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</si>
  <si>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</si>
  <si>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</si>
  <si>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</si>
  <si>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</si>
  <si>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</si>
  <si>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</si>
  <si>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</si>
  <si>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</si>
  <si>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</si>
  <si>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</si>
  <si>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</si>
  <si>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</si>
  <si>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</si>
  <si>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</si>
  <si>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</si>
  <si>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</si>
  <si>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</si>
  <si>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</si>
  <si>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</si>
  <si>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</si>
  <si>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</si>
  <si>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</si>
  <si>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</si>
  <si>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</si>
  <si>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</si>
  <si>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</si>
  <si>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</si>
  <si>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</si>
  <si>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</si>
  <si>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</si>
  <si>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</si>
  <si>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</si>
  <si>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</si>
  <si>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</si>
  <si>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</si>
  <si>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</si>
  <si>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</si>
  <si>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</si>
  <si>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</si>
  <si>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</si>
  <si>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</si>
  <si>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</si>
  <si>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</si>
  <si>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</si>
  <si>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</si>
  <si>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</si>
  <si>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</si>
  <si>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</si>
  <si>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</si>
  <si>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</si>
  <si>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</si>
  <si>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</si>
  <si>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</si>
  <si>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</si>
  <si>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</si>
  <si>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</si>
  <si>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</si>
  <si>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</si>
  <si>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</si>
  <si>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</si>
  <si>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</si>
  <si>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</si>
  <si>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</si>
  <si>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</si>
  <si>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</si>
  <si>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</si>
  <si>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</si>
  <si>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</si>
  <si>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</si>
  <si>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</si>
  <si>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</si>
  <si>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</si>
  <si>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</si>
  <si>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</si>
  <si>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</si>
  <si>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</si>
  <si>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</si>
  <si>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</si>
  <si>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</si>
  <si>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</si>
  <si>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</si>
  <si>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</si>
  <si>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</si>
  <si>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</si>
  <si>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</si>
  <si>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</si>
  <si>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</si>
  <si>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</si>
  <si>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</si>
  <si>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</si>
  <si>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</si>
  <si>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</si>
  <si>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</si>
  <si>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</si>
  <si>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</si>
  <si>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</si>
  <si>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</si>
  <si>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</si>
  <si>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</si>
  <si>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</si>
  <si>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</si>
  <si>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</si>
  <si>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</si>
  <si>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</si>
  <si>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</si>
  <si>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</si>
  <si>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</si>
  <si>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</si>
  <si>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</si>
  <si>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</si>
  <si>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</si>
  <si>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</si>
  <si>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</si>
  <si>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</si>
  <si>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</si>
  <si>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</si>
  <si>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</si>
  <si>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</si>
  <si>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</si>
  <si>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</si>
  <si>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</si>
  <si>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</si>
  <si>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</si>
  <si>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</si>
  <si>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</si>
  <si>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</si>
  <si>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</si>
  <si>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</si>
  <si>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</si>
  <si>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</si>
  <si>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</si>
  <si>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</si>
  <si>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</si>
  <si>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</si>
  <si>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</si>
  <si>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</si>
  <si>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</si>
  <si>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</si>
  <si>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</si>
  <si>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</si>
  <si>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</si>
  <si>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</si>
  <si>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</si>
  <si>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</si>
  <si>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</si>
  <si>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</si>
  <si>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</si>
  <si>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</si>
  <si>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</si>
  <si>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</si>
  <si>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</si>
  <si>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</si>
  <si>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</si>
  <si>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</si>
  <si>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</si>
  <si>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</si>
  <si>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</si>
  <si>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</si>
  <si>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</si>
  <si>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</si>
  <si>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</si>
  <si>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</si>
  <si>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</si>
  <si>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</si>
  <si>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</si>
  <si>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</si>
  <si>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</si>
  <si>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</si>
  <si>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</si>
  <si>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</si>
  <si>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</si>
  <si>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</si>
  <si>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</si>
  <si>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</si>
  <si>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</si>
  <si>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</si>
  <si>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</si>
  <si>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</si>
  <si>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</si>
  <si>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</si>
  <si>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</si>
  <si>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</si>
  <si>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</si>
  <si>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</si>
  <si>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</si>
  <si>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</si>
  <si>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</si>
  <si>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</si>
  <si>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</si>
  <si>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</si>
  <si>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</si>
  <si>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</si>
  <si>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</si>
  <si>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</si>
  <si>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</si>
  <si>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</si>
  <si>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</si>
  <si>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</si>
  <si>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</si>
  <si>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</si>
  <si>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</si>
  <si>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</si>
  <si>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</si>
  <si>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</si>
  <si>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</si>
  <si>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</si>
  <si>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</si>
  <si>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</si>
  <si>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</si>
  <si>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</si>
  <si>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</si>
  <si>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</si>
  <si>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</si>
  <si>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</si>
  <si>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</si>
  <si>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</si>
  <si>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</si>
  <si>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</si>
  <si>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</si>
  <si>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</si>
  <si>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</si>
  <si>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</si>
  <si>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</si>
  <si>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</si>
  <si>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</si>
  <si>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</si>
  <si>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</si>
  <si>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</si>
  <si>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</si>
  <si>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</si>
  <si>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</si>
  <si>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</si>
  <si>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</si>
  <si>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</si>
  <si>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</si>
  <si>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</si>
  <si>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</si>
  <si>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</si>
  <si>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</si>
  <si>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</si>
  <si>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</si>
  <si>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</si>
  <si>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</si>
  <si>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</si>
  <si>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</si>
  <si>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</si>
  <si>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</si>
  <si>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</si>
  <si>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</si>
  <si>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</si>
  <si>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</si>
  <si>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</si>
  <si>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</si>
  <si>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</si>
  <si>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</si>
  <si>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</si>
  <si>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</si>
  <si>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</si>
  <si>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</si>
  <si>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</si>
  <si>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</si>
  <si>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</si>
  <si>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</si>
  <si>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</si>
  <si>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</si>
  <si>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</si>
  <si>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</si>
  <si>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</si>
  <si>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</si>
  <si>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</si>
  <si>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</si>
  <si>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</si>
  <si>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</si>
  <si>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</si>
  <si>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</si>
  <si>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</si>
  <si>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</si>
  <si>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</si>
  <si>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</si>
  <si>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</si>
  <si>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</si>
  <si>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</si>
  <si>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</si>
  <si>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</si>
  <si>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</si>
  <si>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</si>
  <si>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</si>
  <si>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</si>
  <si>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</si>
  <si>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</si>
  <si>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</si>
  <si>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</si>
  <si>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</si>
  <si>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</si>
  <si>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</si>
  <si>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</si>
  <si>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</si>
  <si>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</si>
  <si>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</si>
  <si>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</si>
  <si>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</si>
  <si>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</si>
  <si>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</si>
  <si>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</si>
  <si>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</si>
  <si>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</si>
  <si>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</si>
  <si>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</si>
  <si>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</si>
  <si>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</si>
  <si>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</si>
  <si>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</si>
  <si>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</si>
  <si>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</si>
  <si>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</si>
  <si>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</si>
  <si>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</si>
  <si>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</si>
  <si>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</si>
  <si>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</si>
  <si>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</si>
  <si>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</si>
  <si>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</si>
  <si>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</si>
  <si>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</si>
  <si>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</si>
  <si>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</si>
  <si>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</si>
  <si>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</si>
  <si>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</si>
  <si>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</si>
  <si>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</si>
  <si>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</si>
  <si>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</si>
  <si>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</si>
  <si>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</si>
  <si>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</si>
  <si>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</si>
  <si>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</si>
  <si>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</si>
  <si>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</si>
  <si>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</si>
  <si>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</si>
  <si>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</si>
  <si>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</si>
  <si>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</si>
  <si>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</si>
  <si>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</si>
  <si>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</si>
  <si>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</si>
  <si>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</si>
  <si>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</si>
  <si>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</si>
  <si>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</si>
  <si>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</si>
  <si>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</si>
  <si>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</si>
  <si>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</si>
  <si>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</si>
  <si>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</si>
  <si>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</si>
  <si>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</si>
  <si>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</si>
  <si>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</si>
  <si>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</si>
  <si>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</si>
  <si>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</si>
  <si>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</si>
  <si>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</si>
  <si>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</si>
  <si>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</si>
  <si>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</si>
  <si>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</si>
  <si>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</si>
  <si>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</si>
  <si>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</si>
  <si>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</si>
  <si>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</si>
  <si>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</si>
  <si>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</si>
  <si>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</si>
  <si>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</si>
  <si>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</si>
  <si>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</si>
  <si>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</si>
  <si>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</si>
  <si>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</si>
  <si>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</si>
  <si>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</si>
  <si>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</si>
  <si>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</si>
  <si>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</si>
  <si>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</si>
  <si>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</si>
  <si>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</si>
  <si>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</si>
  <si>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</si>
  <si>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</si>
  <si>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</si>
  <si>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</si>
  <si>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</si>
  <si>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</si>
  <si>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</si>
  <si>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</si>
  <si>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</si>
  <si>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</si>
  <si>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</si>
  <si>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</si>
  <si>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</si>
  <si>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</si>
  <si>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</si>
  <si>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</si>
  <si>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</si>
  <si>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</si>
  <si>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</si>
  <si>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</si>
  <si>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</si>
  <si>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</si>
  <si>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</si>
  <si>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</si>
  <si>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</si>
  <si>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</si>
  <si>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</si>
  <si>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</si>
  <si>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</si>
  <si>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</si>
  <si>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</si>
  <si>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</si>
  <si>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</si>
  <si>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</si>
  <si>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</si>
  <si>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</si>
  <si>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</si>
  <si>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</si>
  <si>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</si>
  <si>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</si>
  <si>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</si>
  <si>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</si>
  <si>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</si>
  <si>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</si>
  <si>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</si>
  <si>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</si>
  <si>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</si>
  <si>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</si>
  <si>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</si>
  <si>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</si>
  <si>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</si>
  <si>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</si>
  <si>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</si>
  <si>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</si>
  <si>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</si>
  <si>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</si>
  <si>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</si>
  <si>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</si>
  <si>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</si>
  <si>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</si>
  <si>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</si>
  <si>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</si>
  <si>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</si>
  <si>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</si>
  <si>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</si>
  <si>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</si>
  <si>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</si>
  <si>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</si>
  <si>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</si>
  <si>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</si>
  <si>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</si>
  <si>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</si>
  <si>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</si>
  <si>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</si>
  <si>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</si>
  <si>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</si>
  <si>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</si>
  <si>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</si>
  <si>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</si>
  <si>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</si>
  <si>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</si>
  <si>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</si>
  <si>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</si>
  <si>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</si>
  <si>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</si>
  <si>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</si>
  <si>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</si>
  <si>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</si>
  <si>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</si>
  <si>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</si>
  <si>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</si>
  <si>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</si>
  <si>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</si>
  <si>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</si>
  <si>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</si>
  <si>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</si>
  <si>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</si>
  <si>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</si>
  <si>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</si>
  <si>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</si>
  <si>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</si>
  <si>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</si>
  <si>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</si>
  <si>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</si>
  <si>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</si>
  <si>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</si>
  <si>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</si>
  <si>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</si>
  <si>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</si>
  <si>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</si>
  <si>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</si>
  <si>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</si>
  <si>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</si>
  <si>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</si>
  <si>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</si>
  <si>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</si>
  <si>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</si>
  <si>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</si>
  <si>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</si>
  <si>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</si>
  <si>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</si>
  <si>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</si>
  <si>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</si>
  <si>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</si>
  <si>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</si>
  <si>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</si>
  <si>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</si>
  <si>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</si>
  <si>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</si>
  <si>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</si>
  <si>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</si>
  <si>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</si>
  <si>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</si>
  <si>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</si>
  <si>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</si>
  <si>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</si>
  <si>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</si>
  <si>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</si>
  <si>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</si>
  <si>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</si>
  <si>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</si>
  <si>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</si>
  <si>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</si>
  <si>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</si>
  <si>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</si>
  <si>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</si>
  <si>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</si>
  <si>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</si>
  <si>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</si>
  <si>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</si>
  <si>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</si>
  <si>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</si>
  <si>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</si>
  <si>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</si>
  <si>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</si>
  <si>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</si>
  <si>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</si>
  <si>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</si>
  <si>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</si>
  <si>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</si>
  <si>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</si>
  <si>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</si>
  <si>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</si>
  <si>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</si>
  <si>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</si>
  <si>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</si>
  <si>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</si>
  <si>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</si>
  <si>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</si>
  <si>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</si>
  <si>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</si>
  <si>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</si>
  <si>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</si>
  <si>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</si>
  <si>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</si>
  <si>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</si>
  <si>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</si>
  <si>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</si>
  <si>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</si>
  <si>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</si>
  <si>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</si>
  <si>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</si>
  <si>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</si>
  <si>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</si>
  <si>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</si>
  <si>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</si>
  <si>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</si>
  <si>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</si>
  <si>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</si>
  <si>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</si>
  <si>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</si>
  <si>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</si>
  <si>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</si>
  <si>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</si>
  <si>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</si>
  <si>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</si>
  <si>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</si>
  <si>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</si>
  <si>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</si>
  <si>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</si>
  <si>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</si>
  <si>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</si>
  <si>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</si>
  <si>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</si>
  <si>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</si>
  <si>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</si>
  <si>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</si>
  <si>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</si>
  <si>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</si>
  <si>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</si>
  <si>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</si>
  <si>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</si>
  <si>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</si>
  <si>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</si>
  <si>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</si>
  <si>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</si>
  <si>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</si>
  <si>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</si>
  <si>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</si>
  <si>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</si>
  <si>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</si>
  <si>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</si>
  <si>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</si>
  <si>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</si>
  <si>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</si>
  <si>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</si>
  <si>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</si>
  <si>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</si>
  <si>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</si>
  <si>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</si>
  <si>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</si>
  <si>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</si>
  <si>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</si>
  <si>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</si>
  <si>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</si>
  <si>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</si>
  <si>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</si>
  <si>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</si>
  <si>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</si>
  <si>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</si>
  <si>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</si>
  <si>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</si>
  <si>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</si>
  <si>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</si>
  <si>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</si>
  <si>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</si>
  <si>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</si>
  <si>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</si>
  <si>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</si>
  <si>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</si>
  <si>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</si>
  <si>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</si>
  <si>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</si>
  <si>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</si>
  <si>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</si>
  <si>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</si>
  <si>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</si>
  <si>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</si>
  <si>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</si>
  <si>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</si>
  <si>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</si>
  <si>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</si>
  <si>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</si>
  <si>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</si>
  <si>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</si>
  <si>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</si>
  <si>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</si>
  <si>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</si>
  <si>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</si>
  <si>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</si>
  <si>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</si>
  <si>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</si>
  <si>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</si>
  <si>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</si>
  <si>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</si>
  <si>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</si>
  <si>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</si>
  <si>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</si>
  <si>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</si>
  <si>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</si>
  <si>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</si>
  <si>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</si>
  <si>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</si>
  <si>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</si>
  <si>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</si>
  <si>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</si>
  <si>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</si>
  <si>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</si>
  <si>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</si>
  <si>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</si>
  <si>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</si>
  <si>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</si>
  <si>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</si>
  <si>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</si>
  <si>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</si>
  <si>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</si>
  <si>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</si>
  <si>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</si>
  <si>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</si>
  <si>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</si>
  <si>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</si>
  <si>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</si>
  <si>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</si>
  <si>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</si>
  <si>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</si>
  <si>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</si>
  <si>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</si>
  <si>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</si>
  <si>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</si>
  <si>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</si>
  <si>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</si>
  <si>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</si>
  <si>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</si>
  <si>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</si>
  <si>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</si>
  <si>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</si>
  <si>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</si>
  <si>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</si>
  <si>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</si>
  <si>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</si>
  <si>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</si>
  <si>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</si>
  <si>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</si>
  <si>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</si>
  <si>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</si>
  <si>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</si>
  <si>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</si>
  <si>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</si>
  <si>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</si>
  <si>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</si>
  <si>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</si>
  <si>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</si>
  <si>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</si>
  <si>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</si>
  <si>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</si>
  <si>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</si>
  <si>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</si>
  <si>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</si>
  <si>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</si>
  <si>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</si>
  <si>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</si>
  <si>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</si>
  <si>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</si>
  <si>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</si>
  <si>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</si>
  <si>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</si>
  <si>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</si>
  <si>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</si>
  <si>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</si>
  <si>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</si>
  <si>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</si>
  <si>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</si>
  <si>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</si>
  <si>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</si>
  <si>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</si>
  <si>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</si>
  <si>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</si>
  <si>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</si>
  <si>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</si>
  <si>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</si>
  <si>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</si>
  <si>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</si>
  <si>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</si>
  <si>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</si>
  <si>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</si>
  <si>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</si>
  <si>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</si>
  <si>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</si>
  <si>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</si>
  <si>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</si>
  <si>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</si>
  <si>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</si>
  <si>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</si>
  <si>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</si>
  <si>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</si>
  <si>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</si>
  <si>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</si>
  <si>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</si>
  <si>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</si>
  <si>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</si>
  <si>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</si>
  <si>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</si>
  <si>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</si>
  <si>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</si>
  <si>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</si>
  <si>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</si>
  <si>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</si>
  <si>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</si>
  <si>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</si>
  <si>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</si>
  <si>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</si>
  <si>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</si>
  <si>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</si>
  <si>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</si>
  <si>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</si>
  <si>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</si>
  <si>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</si>
  <si>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</si>
  <si>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</si>
  <si>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</si>
  <si>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</si>
  <si>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</si>
  <si>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</si>
  <si>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</si>
  <si>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</si>
  <si>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</si>
  <si>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</si>
  <si>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</si>
  <si>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</si>
  <si>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</si>
  <si>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</si>
  <si>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</si>
  <si>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</si>
  <si>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</si>
  <si>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</si>
  <si>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</si>
  <si>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</si>
  <si>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</si>
  <si>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</si>
  <si>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</si>
  <si>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</si>
  <si>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</si>
  <si>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</si>
  <si>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</si>
  <si>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</si>
  <si>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</si>
  <si>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</si>
  <si>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</si>
  <si>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</si>
  <si>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</si>
  <si>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</si>
  <si>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</si>
  <si>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</si>
  <si>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</si>
  <si>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</si>
  <si>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</si>
  <si>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</si>
  <si>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</si>
  <si>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</si>
  <si>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</si>
  <si>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</si>
  <si>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</si>
  <si>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</si>
  <si>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</si>
  <si>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</si>
  <si>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</si>
  <si>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</si>
  <si>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</si>
  <si>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</si>
  <si>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</si>
  <si>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</si>
  <si>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</si>
  <si>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</si>
  <si>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</si>
  <si>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</si>
  <si>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</si>
  <si>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</si>
  <si>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</si>
  <si>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</si>
  <si>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</si>
  <si>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</si>
  <si>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</si>
  <si>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</si>
  <si>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</si>
  <si>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</si>
  <si>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</si>
  <si>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</si>
  <si>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</si>
  <si>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</si>
  <si>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</si>
  <si>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</si>
  <si>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</si>
  <si>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</si>
  <si>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</si>
  <si>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</si>
  <si>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</si>
  <si>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</si>
  <si>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</si>
  <si>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</si>
  <si>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</si>
  <si>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</si>
  <si>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</si>
  <si>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</si>
  <si>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</si>
  <si>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</si>
  <si>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</si>
  <si>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</si>
  <si>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</si>
  <si>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</si>
  <si>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</si>
  <si>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</si>
  <si>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</si>
  <si>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</si>
  <si>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</si>
  <si>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</si>
  <si>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</si>
  <si>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</si>
  <si>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</si>
  <si>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</si>
  <si>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</si>
  <si>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</si>
  <si>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</si>
  <si>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</si>
  <si>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</si>
  <si>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</si>
  <si>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</si>
  <si>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</si>
  <si>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</si>
  <si>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</si>
  <si>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</si>
  <si>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</si>
  <si>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</si>
  <si>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</si>
  <si>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</si>
  <si>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</si>
  <si>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</si>
  <si>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</si>
  <si>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</si>
  <si>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</si>
  <si>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</si>
  <si>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</si>
  <si>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</si>
  <si>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</si>
  <si>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</si>
  <si>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</si>
  <si>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</si>
  <si>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</si>
  <si>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</si>
  <si>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</si>
  <si>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</si>
  <si>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</si>
  <si>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</si>
  <si>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</si>
  <si>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</si>
  <si>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</si>
  <si>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</si>
  <si>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</si>
  <si>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</si>
  <si>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</si>
  <si>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</si>
  <si>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</si>
  <si>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</si>
  <si>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</si>
  <si>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</si>
  <si>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</si>
  <si>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</si>
  <si>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</si>
  <si>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</si>
  <si>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</si>
  <si>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</si>
  <si>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</si>
  <si>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</si>
  <si>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</si>
  <si>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</si>
  <si>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</si>
  <si>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</si>
  <si>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</si>
  <si>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</si>
  <si>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</si>
  <si>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</si>
  <si>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</si>
  <si>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</si>
  <si>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</si>
  <si>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</si>
  <si>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</si>
  <si>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</si>
  <si>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</si>
  <si>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</si>
  <si>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</si>
  <si>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</si>
  <si>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</si>
  <si>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</si>
  <si>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</si>
  <si>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</si>
  <si>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</si>
  <si>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</si>
  <si>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</si>
  <si>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</si>
  <si>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</si>
  <si>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</si>
  <si>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</si>
  <si>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</si>
  <si>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</si>
  <si>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</si>
  <si>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</si>
  <si>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</si>
  <si>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</si>
  <si>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</si>
  <si>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</si>
  <si>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</si>
  <si>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</si>
  <si>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</si>
  <si>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</si>
  <si>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</si>
  <si>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</si>
  <si>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</si>
  <si>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</si>
  <si>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</si>
  <si>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</si>
  <si>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</si>
  <si>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</si>
  <si>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</si>
  <si>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</si>
  <si>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</si>
  <si>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</si>
  <si>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</si>
  <si>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</si>
  <si>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</si>
  <si>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</si>
  <si>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</si>
  <si>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</si>
  <si>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</si>
  <si>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</si>
  <si>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</si>
  <si>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</si>
  <si>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</si>
  <si>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</si>
  <si>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</si>
  <si>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</si>
  <si>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</si>
  <si>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</si>
  <si>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</si>
  <si>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</si>
  <si>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</si>
  <si>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</si>
  <si>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</si>
  <si>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</si>
  <si>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</si>
  <si>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</si>
  <si>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</si>
  <si>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</si>
  <si>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</si>
  <si>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</si>
  <si>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</si>
  <si>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</si>
  <si>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</si>
  <si>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</si>
  <si>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</si>
  <si>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</si>
  <si>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</si>
  <si>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</si>
  <si>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</si>
  <si>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</si>
  <si>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</si>
  <si>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</si>
  <si>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</si>
  <si>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</si>
  <si>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</si>
  <si>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</si>
  <si>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</si>
  <si>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</si>
  <si>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</si>
  <si>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</si>
  <si>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</si>
  <si>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</si>
  <si>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</si>
  <si>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</si>
  <si>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</si>
  <si>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</si>
  <si>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</si>
  <si>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</si>
  <si>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</si>
  <si>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</si>
  <si>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</si>
  <si>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</si>
  <si>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</si>
  <si>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</si>
  <si>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</si>
  <si>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</si>
  <si>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</si>
  <si>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</si>
  <si>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</si>
  <si>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</si>
  <si>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</si>
  <si>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</si>
  <si>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</si>
  <si>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</si>
  <si>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</si>
  <si>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</si>
  <si>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</si>
  <si>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</si>
  <si>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</si>
  <si>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</si>
  <si>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</si>
  <si>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</si>
  <si>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</si>
  <si>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</si>
  <si>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</si>
  <si>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</si>
  <si>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</si>
  <si>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</si>
  <si>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</si>
  <si>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</si>
  <si>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</si>
  <si>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</si>
  <si>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</si>
  <si>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</si>
  <si>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</si>
  <si>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</si>
  <si>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</si>
  <si>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</si>
  <si>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</si>
  <si>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</si>
  <si>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</si>
  <si>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</si>
  <si>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</si>
  <si>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</si>
  <si>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</si>
  <si>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</si>
  <si>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</si>
  <si>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</si>
  <si>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</si>
  <si>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</si>
  <si>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</si>
  <si>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</si>
  <si>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</si>
  <si>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</si>
  <si>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</si>
  <si>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</si>
  <si>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</si>
  <si>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</si>
  <si>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</si>
  <si>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</si>
  <si>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</si>
  <si>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</si>
  <si>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</si>
  <si>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</si>
  <si>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</si>
  <si>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</si>
  <si>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</si>
  <si>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</si>
  <si>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</si>
  <si>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</si>
  <si>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</si>
  <si>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</si>
  <si>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</si>
  <si>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</si>
  <si>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</si>
  <si>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</si>
  <si>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</si>
  <si>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</si>
  <si>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</si>
  <si>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</si>
  <si>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</si>
  <si>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</si>
  <si>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</si>
  <si>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</si>
  <si>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</si>
  <si>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</si>
  <si>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</si>
  <si>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</si>
  <si>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</si>
  <si>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</si>
  <si>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</si>
  <si>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</si>
  <si>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</si>
  <si>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</si>
  <si>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</si>
  <si>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</si>
  <si>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</si>
  <si>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</si>
  <si>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</si>
  <si>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</si>
  <si>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</si>
  <si>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</si>
  <si>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</si>
  <si>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</si>
  <si>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</si>
  <si>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</si>
  <si>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</si>
  <si>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</si>
  <si>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</si>
  <si>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</si>
  <si>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</si>
  <si>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</si>
  <si>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</si>
  <si>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</si>
  <si>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</si>
  <si>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</si>
  <si>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</si>
  <si>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</si>
  <si>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</si>
  <si>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</si>
  <si>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</si>
  <si>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</si>
  <si>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</si>
  <si>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</si>
  <si>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</si>
  <si>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</si>
  <si>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</si>
  <si>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</si>
  <si>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</si>
  <si>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</si>
  <si>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</si>
  <si>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</si>
  <si>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</si>
  <si>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</si>
  <si>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</si>
  <si>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</si>
  <si>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</si>
  <si>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</si>
  <si>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</si>
  <si>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</si>
  <si>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</si>
  <si>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</si>
  <si>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</si>
  <si>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</si>
  <si>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</si>
  <si>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</si>
  <si>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</si>
  <si>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</si>
  <si>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</si>
  <si>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</si>
  <si>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</si>
  <si>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</si>
  <si>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</si>
  <si>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</si>
  <si>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</si>
  <si>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</si>
  <si>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</si>
  <si>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</si>
  <si>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</si>
  <si>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</si>
  <si>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</si>
  <si>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</si>
  <si>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</si>
  <si>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</si>
  <si>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</si>
  <si>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</si>
  <si>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</si>
  <si>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</si>
  <si>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</si>
  <si>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</si>
  <si>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</si>
  <si>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</si>
  <si>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</si>
  <si>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</si>
  <si>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</si>
  <si>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</si>
  <si>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</si>
  <si>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</si>
  <si>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</si>
  <si>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</si>
  <si>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</si>
  <si>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</si>
  <si>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</si>
  <si>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</si>
  <si>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</si>
  <si>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</si>
  <si>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</si>
  <si>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</si>
  <si>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</si>
  <si>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</si>
  <si>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</si>
  <si>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</si>
  <si>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</si>
  <si>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</si>
  <si>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</si>
  <si>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</si>
  <si>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</si>
  <si>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</si>
  <si>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</si>
  <si>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</si>
  <si>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</si>
  <si>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</si>
  <si>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</si>
  <si>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</si>
  <si>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</si>
  <si>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</si>
  <si>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</si>
  <si>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</si>
  <si>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</si>
  <si>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</si>
  <si>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</si>
  <si>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</si>
  <si>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</si>
  <si>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</si>
  <si>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</si>
  <si>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</si>
  <si>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</si>
  <si>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</si>
  <si>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</si>
  <si>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</si>
  <si>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</si>
  <si>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</si>
  <si>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</si>
  <si>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</si>
  <si>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</si>
  <si>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</si>
  <si>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</si>
  <si>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</si>
  <si>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</si>
  <si>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</si>
  <si>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</si>
  <si>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</si>
  <si>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</si>
  <si>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</si>
  <si>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</si>
  <si>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</si>
  <si>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</si>
  <si>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</si>
  <si>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</si>
  <si>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</si>
  <si>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</si>
  <si>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</si>
  <si>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</si>
  <si>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</si>
  <si>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</si>
  <si>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</si>
  <si>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</si>
  <si>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</si>
  <si>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</si>
  <si>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</si>
  <si>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</si>
  <si>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</si>
  <si>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</si>
  <si>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</si>
  <si>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</si>
  <si>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</si>
  <si>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</si>
  <si>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</si>
  <si>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</si>
  <si>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</si>
  <si>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</si>
  <si>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</si>
  <si>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</si>
  <si>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</si>
  <si>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</si>
  <si>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</si>
  <si>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</si>
  <si>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</si>
  <si>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</si>
  <si>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</si>
  <si>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</si>
  <si>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</si>
  <si>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</si>
  <si>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</si>
  <si>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</si>
  <si>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</si>
  <si>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</si>
  <si>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</si>
  <si>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</si>
  <si>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</si>
  <si>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</si>
  <si>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</si>
  <si>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</si>
  <si>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</si>
  <si>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</si>
  <si>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</si>
  <si>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</si>
  <si>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</si>
  <si>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</si>
  <si>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</si>
  <si>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</si>
  <si>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</si>
  <si>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</si>
  <si>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</si>
  <si>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</si>
  <si>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</si>
  <si>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</si>
  <si>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</si>
  <si>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</si>
  <si>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</si>
  <si>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</si>
  <si>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</si>
  <si>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</si>
  <si>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</si>
  <si>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</si>
  <si>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</si>
  <si>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</si>
  <si>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</si>
  <si>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</si>
  <si>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</si>
  <si>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</si>
  <si>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</si>
  <si>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</si>
  <si>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</si>
  <si>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</si>
  <si>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</si>
  <si>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</si>
  <si>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</si>
  <si>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</si>
  <si>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</si>
  <si>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</si>
  <si>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</si>
  <si>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</si>
  <si>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</si>
  <si>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</si>
  <si>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</si>
  <si>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</si>
  <si>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</si>
  <si>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</si>
  <si>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</si>
  <si>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</si>
  <si>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</si>
  <si>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</si>
  <si>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</si>
  <si>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</si>
  <si>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</si>
  <si>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</si>
  <si>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</si>
  <si>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</si>
  <si>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</si>
  <si>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</si>
  <si>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</si>
  <si>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</si>
  <si>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</si>
  <si>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</si>
  <si>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</si>
  <si>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</si>
  <si>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</si>
  <si>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</si>
  <si>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</si>
  <si>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</si>
  <si>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</si>
  <si>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</si>
  <si>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</si>
  <si>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</si>
  <si>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</si>
  <si>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</si>
  <si>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</si>
  <si>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</si>
  <si>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</si>
  <si>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</si>
  <si>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</si>
  <si>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</si>
  <si>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</si>
  <si>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</si>
  <si>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</si>
  <si>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</si>
  <si>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</si>
  <si>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</si>
  <si>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</si>
  <si>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</si>
  <si>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</si>
  <si>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</si>
  <si>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</si>
  <si>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</si>
  <si>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</si>
  <si>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</si>
  <si>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</si>
  <si>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</si>
  <si>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</si>
  <si>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</si>
  <si>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</si>
  <si>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</si>
  <si>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</si>
  <si>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</si>
  <si>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</si>
  <si>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</si>
  <si>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</si>
  <si>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</si>
  <si>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</si>
  <si>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</si>
  <si>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</si>
  <si>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</si>
  <si>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</si>
  <si>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</si>
  <si>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</si>
  <si>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</si>
  <si>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</si>
  <si>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</si>
  <si>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</si>
  <si>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</si>
  <si>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</si>
  <si>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</si>
  <si>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</si>
  <si>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</si>
  <si>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</si>
  <si>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</si>
  <si>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</si>
  <si>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</si>
  <si>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</si>
  <si>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</si>
  <si>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</si>
  <si>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</si>
  <si>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</si>
  <si>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</si>
  <si>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</si>
  <si>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</si>
  <si>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</si>
  <si>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</si>
  <si>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</si>
  <si>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</si>
  <si>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</si>
  <si>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</si>
  <si>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</si>
  <si>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</si>
  <si>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</si>
  <si>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</si>
  <si>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</si>
  <si>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</si>
  <si>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</si>
  <si>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</si>
  <si>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</si>
  <si>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</si>
  <si>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</si>
  <si>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</si>
  <si>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</si>
  <si>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</si>
  <si>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</si>
  <si>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</si>
  <si>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</si>
  <si>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</si>
  <si>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</si>
  <si>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</si>
  <si>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</si>
  <si>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</si>
  <si>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</si>
  <si>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</si>
  <si>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</si>
  <si>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</si>
  <si>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</si>
  <si>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</si>
  <si>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</si>
  <si>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</si>
  <si>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</si>
  <si>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</si>
  <si>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</si>
  <si>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</si>
  <si>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</si>
  <si>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</si>
  <si>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</si>
  <si>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</si>
  <si>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</si>
  <si>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</si>
  <si>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</si>
  <si>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</si>
  <si>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</si>
  <si>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</si>
  <si>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</si>
  <si>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</si>
  <si>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</si>
  <si>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</si>
  <si>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</si>
  <si>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</si>
  <si>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</si>
  <si>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</si>
  <si>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</si>
  <si>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</si>
  <si>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</si>
  <si>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</si>
  <si>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</si>
  <si>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</si>
  <si>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</si>
  <si>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</si>
  <si>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</si>
  <si>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</si>
  <si>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</si>
  <si>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</si>
  <si>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</si>
  <si>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</si>
  <si>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</si>
  <si>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</si>
  <si>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</si>
  <si>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</si>
  <si>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</si>
  <si>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</si>
  <si>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</si>
  <si>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</si>
  <si>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</si>
  <si>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</si>
  <si>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</si>
  <si>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</si>
  <si>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</si>
  <si>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</si>
  <si>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</si>
  <si>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</si>
  <si>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</si>
  <si>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</si>
  <si>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</si>
  <si>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</si>
  <si>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</si>
  <si>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</si>
  <si>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</si>
  <si>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</si>
  <si>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</si>
  <si>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</si>
  <si>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</si>
  <si>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</si>
  <si>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</si>
  <si>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</si>
  <si>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</si>
  <si>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</si>
  <si>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</si>
  <si>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</si>
  <si>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</si>
  <si>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</si>
  <si>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</si>
  <si>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</si>
  <si>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</si>
  <si>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</si>
  <si>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</si>
  <si>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</si>
  <si>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</si>
  <si>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</si>
  <si>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</si>
  <si>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</si>
  <si>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</si>
  <si>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</si>
  <si>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</si>
  <si>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</si>
  <si>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</si>
  <si>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</si>
  <si>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</si>
  <si>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</si>
  <si>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</si>
  <si>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</si>
  <si>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</si>
  <si>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</si>
  <si>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</si>
  <si>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</si>
  <si>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</si>
  <si>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</si>
  <si>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</si>
  <si>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</si>
  <si>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</si>
  <si>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</si>
  <si>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</si>
  <si>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</si>
  <si>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</si>
  <si>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</si>
  <si>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</si>
  <si>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</si>
  <si>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</si>
  <si>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</si>
  <si>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</si>
  <si>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</si>
  <si>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</si>
  <si>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</si>
  <si>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</si>
  <si>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</si>
  <si>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</si>
  <si>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</si>
  <si>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</si>
  <si>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</si>
  <si>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</si>
  <si>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</si>
  <si>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</si>
  <si>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</si>
  <si>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</si>
  <si>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</si>
  <si>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</si>
  <si>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</si>
  <si>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</si>
  <si>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</si>
  <si>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</si>
  <si>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</si>
  <si>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</si>
  <si>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</si>
  <si>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</si>
  <si>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</si>
  <si>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</si>
  <si>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</si>
  <si>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</si>
  <si>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</si>
  <si>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</si>
  <si>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</si>
  <si>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</si>
  <si>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</si>
  <si>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</si>
  <si>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</si>
  <si>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</si>
  <si>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</si>
  <si>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</si>
  <si>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</si>
  <si>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</si>
  <si>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</si>
  <si>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</si>
  <si>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</si>
  <si>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</si>
  <si>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</si>
  <si>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</si>
  <si>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</si>
  <si>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</si>
  <si>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</si>
  <si>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</si>
  <si>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</si>
  <si>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</si>
  <si>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</si>
  <si>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</si>
  <si>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</si>
  <si>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</si>
  <si>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</si>
  <si>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</si>
  <si>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</si>
  <si>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</si>
  <si>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</si>
  <si>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</si>
  <si>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</si>
  <si>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</si>
  <si>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</si>
  <si>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</si>
  <si>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</si>
  <si>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</si>
  <si>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</si>
  <si>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</si>
  <si>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</si>
  <si>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</si>
  <si>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</si>
  <si>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</si>
  <si>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</si>
  <si>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</si>
  <si>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</si>
  <si>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</si>
  <si>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</si>
  <si>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</si>
  <si>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</si>
  <si>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</si>
  <si>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</si>
  <si>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</si>
  <si>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</si>
  <si>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</si>
  <si>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</si>
  <si>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</si>
  <si>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</si>
  <si>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</si>
  <si>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</si>
  <si>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</si>
  <si>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</si>
  <si>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</si>
  <si>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</si>
  <si>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</si>
  <si>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</si>
  <si>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</si>
  <si>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</si>
  <si>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</si>
  <si>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</si>
  <si>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</si>
  <si>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</si>
  <si>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</si>
  <si>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</si>
  <si>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</si>
  <si>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</si>
  <si>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</si>
  <si>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</si>
  <si>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</si>
  <si>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</si>
  <si>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</si>
  <si>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</si>
  <si>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</si>
  <si>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</si>
  <si>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</si>
  <si>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</si>
  <si>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</si>
  <si>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</si>
  <si>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</si>
  <si>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</si>
  <si>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</si>
  <si>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</si>
  <si>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</si>
  <si>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</si>
  <si>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</si>
  <si>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</si>
  <si>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</si>
  <si>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</si>
  <si>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</si>
  <si>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</si>
  <si>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</si>
  <si>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</si>
  <si>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</si>
  <si>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</si>
  <si>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</si>
  <si>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</si>
  <si>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</si>
  <si>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</si>
  <si>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</si>
  <si>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</si>
  <si>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</si>
  <si>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</si>
  <si>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</si>
  <si>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</si>
  <si>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</si>
  <si>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</si>
  <si>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</si>
  <si>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</si>
  <si>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</si>
  <si>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</si>
  <si>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</si>
  <si>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</si>
  <si>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</si>
  <si>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</si>
  <si>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</si>
  <si>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</si>
  <si>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</si>
  <si>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</si>
  <si>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</si>
  <si>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</si>
  <si>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</si>
  <si>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</si>
  <si>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</si>
  <si>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</si>
  <si>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</si>
  <si>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</si>
  <si>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</si>
  <si>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</si>
  <si>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</si>
  <si>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</si>
  <si>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</si>
  <si>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</si>
  <si>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</si>
  <si>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</si>
  <si>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</si>
  <si>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</si>
  <si>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</si>
  <si>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</si>
  <si>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</si>
  <si>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</si>
  <si>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</si>
  <si>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</si>
  <si>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</si>
  <si>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</si>
  <si>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</si>
  <si>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</si>
  <si>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</si>
  <si>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</si>
  <si>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</si>
  <si>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</si>
  <si>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</si>
  <si>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</si>
  <si>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</si>
  <si>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</si>
  <si>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</si>
  <si>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</si>
  <si>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</si>
  <si>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</si>
  <si>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</si>
  <si>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</si>
  <si>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</si>
  <si>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</si>
  <si>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</si>
  <si>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</si>
  <si>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</si>
  <si>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</si>
  <si>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</si>
  <si>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</si>
  <si>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</si>
  <si>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</si>
  <si>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</si>
  <si>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</si>
  <si>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</si>
  <si>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</si>
  <si>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</si>
  <si>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</si>
  <si>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</si>
  <si>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</si>
  <si>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</si>
  <si>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</si>
  <si>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</si>
  <si>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</si>
  <si>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</si>
  <si>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</si>
  <si>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</si>
  <si>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</si>
  <si>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</si>
  <si>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</si>
  <si>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</si>
  <si>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</si>
  <si>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</si>
  <si>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</si>
  <si>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</si>
  <si>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</si>
  <si>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</si>
  <si>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</si>
  <si>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</si>
  <si>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</si>
  <si>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</si>
  <si>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</si>
  <si>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</si>
  <si>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</si>
  <si>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</si>
  <si>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</si>
  <si>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</si>
  <si>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</si>
  <si>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</si>
  <si>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</si>
  <si>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</si>
  <si>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</si>
  <si>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</si>
  <si>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</si>
  <si>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</si>
  <si>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</si>
  <si>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</si>
  <si>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</si>
  <si>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</si>
  <si>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</si>
  <si>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</si>
  <si>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</si>
  <si>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</si>
  <si>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</si>
  <si>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</si>
  <si>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</si>
  <si>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</si>
  <si>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</si>
  <si>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</si>
  <si>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</si>
  <si>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</si>
  <si>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</si>
  <si>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</si>
  <si>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</si>
  <si>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</si>
  <si>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</si>
  <si>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</si>
  <si>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</si>
  <si>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</si>
  <si>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</si>
  <si>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</si>
  <si>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</si>
  <si>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</si>
  <si>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</si>
  <si>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</si>
  <si>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</si>
  <si>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</si>
  <si>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</si>
  <si>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</si>
  <si>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</si>
  <si>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</si>
  <si>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</si>
  <si>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</si>
  <si>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</si>
  <si>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</si>
  <si>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</si>
  <si>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</si>
  <si>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</si>
  <si>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</si>
  <si>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</si>
  <si>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</si>
  <si>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</si>
  <si>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</si>
  <si>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</si>
  <si>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</si>
  <si>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</si>
  <si>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</si>
  <si>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</si>
  <si>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</si>
  <si>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</si>
  <si>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</si>
  <si>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</si>
  <si>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</si>
  <si>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</si>
  <si>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</si>
  <si>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</si>
  <si>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</si>
  <si>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</si>
  <si>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</si>
  <si>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</si>
  <si>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</si>
  <si>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</si>
  <si>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</si>
  <si>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</si>
  <si>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</si>
  <si>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</si>
  <si>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</si>
  <si>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</si>
  <si>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</si>
  <si>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</si>
  <si>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</si>
  <si>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</si>
  <si>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</si>
  <si>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</si>
  <si>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</si>
  <si>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</si>
  <si>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</si>
  <si>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</si>
  <si>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</si>
  <si>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</si>
  <si>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</si>
  <si>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</si>
  <si>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</si>
  <si>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</si>
  <si>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</si>
  <si>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</si>
  <si>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</si>
  <si>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</si>
  <si>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</si>
  <si>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</si>
  <si>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</si>
  <si>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</si>
  <si>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</si>
  <si>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</si>
  <si>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</si>
  <si>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</si>
  <si>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</si>
  <si>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</si>
  <si>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</si>
  <si>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</si>
  <si>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</si>
  <si>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</si>
  <si>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</si>
  <si>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</si>
  <si>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</si>
  <si>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</si>
  <si>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</si>
  <si>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</si>
  <si>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</si>
  <si>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</si>
  <si>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</si>
  <si>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</si>
  <si>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</si>
  <si>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</si>
  <si>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</si>
  <si>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</si>
  <si>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</si>
  <si>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</si>
  <si>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</si>
  <si>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</si>
  <si>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</si>
  <si>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</si>
  <si>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</si>
  <si>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</si>
  <si>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</si>
  <si>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</si>
  <si>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</si>
  <si>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</si>
  <si>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</si>
  <si>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</si>
  <si>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</si>
  <si>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</si>
  <si>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</si>
  <si>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</si>
  <si>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</si>
  <si>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</si>
  <si>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</si>
  <si>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</si>
  <si>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</si>
  <si>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</si>
  <si>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</si>
  <si>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</si>
  <si>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</si>
  <si>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</si>
  <si>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</si>
  <si>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</si>
  <si>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</si>
  <si>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</si>
  <si>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</si>
  <si>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</si>
  <si>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</si>
  <si>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</si>
  <si>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</si>
  <si>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</si>
  <si>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</si>
  <si>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</si>
  <si>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</si>
  <si>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</si>
  <si>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</si>
  <si>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</si>
  <si>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</si>
  <si>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</si>
  <si>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</si>
  <si>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</si>
  <si>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</si>
  <si>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</si>
  <si>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</si>
  <si>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</si>
  <si>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</si>
  <si>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</si>
  <si>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</si>
  <si>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</si>
  <si>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</si>
  <si>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</si>
  <si>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</si>
  <si>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</si>
  <si>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</si>
  <si>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</si>
  <si>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</si>
  <si>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</si>
  <si>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</si>
  <si>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</si>
  <si>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</si>
  <si>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</si>
  <si>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</si>
  <si>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</si>
  <si>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</si>
  <si>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</si>
  <si>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</si>
  <si>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</si>
  <si>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</si>
  <si>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</si>
  <si>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</si>
  <si>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</si>
  <si>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</si>
  <si>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</si>
  <si>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</si>
  <si>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</si>
  <si>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</si>
  <si>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</si>
  <si>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</si>
  <si>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</si>
  <si>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</si>
  <si>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</si>
  <si>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</si>
  <si>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</si>
  <si>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</si>
  <si>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</si>
  <si>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</si>
  <si>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</si>
  <si>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</si>
  <si>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</si>
  <si>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</si>
  <si>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</si>
  <si>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</si>
  <si>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</si>
  <si>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</si>
  <si>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</si>
  <si>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</si>
  <si>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</si>
  <si>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</si>
  <si>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</si>
  <si>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</si>
  <si>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</si>
  <si>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</si>
  <si>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</si>
  <si>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</si>
  <si>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</si>
  <si>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</si>
  <si>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</si>
  <si>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</si>
  <si>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</si>
  <si>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</si>
  <si>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</si>
  <si>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</si>
  <si>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</si>
  <si>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</si>
  <si>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</si>
  <si>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</si>
  <si>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</si>
  <si>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</si>
  <si>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</si>
  <si>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</si>
  <si>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</si>
  <si>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</si>
  <si>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</si>
  <si>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</si>
  <si>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</si>
  <si>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</si>
  <si>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</si>
  <si>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</si>
  <si>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</si>
  <si>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</si>
  <si>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</si>
  <si>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</si>
  <si>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</si>
  <si>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</si>
  <si>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</si>
  <si>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</si>
  <si>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</si>
  <si>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</si>
  <si>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</si>
  <si>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</si>
  <si>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</si>
  <si>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</si>
  <si>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</si>
  <si>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</si>
  <si>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</si>
  <si>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</si>
  <si>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</si>
  <si>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</si>
  <si>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</si>
  <si>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</si>
  <si>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</si>
  <si>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</si>
  <si>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</si>
  <si>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</si>
  <si>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</si>
  <si>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</si>
  <si>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</si>
  <si>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</si>
  <si>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</si>
  <si>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</si>
  <si>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</si>
  <si>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</si>
  <si>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</si>
  <si>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</si>
  <si>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</si>
  <si>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</si>
  <si>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</si>
  <si>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</si>
  <si>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</si>
  <si>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</si>
  <si>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</si>
  <si>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</si>
  <si>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</si>
  <si>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</si>
  <si>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</si>
  <si>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</si>
  <si>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</si>
  <si>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</si>
  <si>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</si>
  <si>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</si>
  <si>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</si>
  <si>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</si>
  <si>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</si>
  <si>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</si>
  <si>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</si>
  <si>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</si>
  <si>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</si>
  <si>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</si>
  <si>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</si>
  <si>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</si>
  <si>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</si>
  <si>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</si>
  <si>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</si>
  <si>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</si>
  <si>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</si>
  <si>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</si>
  <si>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</si>
  <si>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</si>
  <si>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</si>
  <si>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</si>
  <si>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</si>
  <si>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</si>
  <si>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</si>
  <si>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</si>
  <si>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</si>
  <si>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</si>
  <si>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</si>
  <si>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</si>
  <si>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</si>
  <si>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</si>
  <si>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</si>
  <si>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</si>
  <si>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</si>
  <si>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</si>
  <si>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</si>
  <si>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</si>
  <si>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</si>
  <si>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</si>
  <si>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</si>
  <si>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</si>
  <si>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</si>
  <si>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</si>
  <si>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</si>
  <si>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</si>
  <si>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</si>
  <si>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</si>
  <si>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</si>
  <si>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</si>
  <si>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</si>
  <si>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</si>
  <si>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</si>
  <si>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</si>
  <si>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</si>
  <si>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</si>
  <si>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</si>
  <si>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</si>
  <si>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</si>
  <si>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</si>
  <si>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</si>
  <si>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</si>
  <si>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</si>
  <si>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</si>
  <si>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</si>
  <si>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</si>
  <si>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</si>
  <si>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</si>
  <si>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</si>
  <si>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</si>
  <si>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</si>
  <si>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</si>
  <si>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</si>
  <si>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</si>
  <si>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</si>
  <si>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</si>
  <si>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</si>
  <si>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</si>
  <si>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</si>
  <si>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</si>
  <si>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</si>
  <si>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</si>
  <si>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</si>
  <si>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</si>
  <si>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</si>
  <si>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</si>
  <si>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</si>
  <si>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</si>
  <si>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</si>
  <si>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</si>
  <si>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</si>
  <si>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</si>
  <si>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</si>
  <si>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</si>
  <si>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</si>
  <si>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</si>
  <si>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</si>
  <si>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</si>
  <si>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</si>
  <si>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</si>
  <si>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</si>
  <si>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</si>
  <si>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</si>
  <si>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</si>
  <si>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</si>
  <si>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</si>
  <si>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</si>
  <si>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</si>
  <si>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</si>
  <si>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</si>
  <si>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</si>
  <si>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</si>
  <si>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</si>
  <si>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</si>
  <si>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</si>
  <si>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</si>
  <si>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</si>
  <si>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</si>
  <si>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</si>
  <si>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</si>
  <si>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</si>
  <si>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</si>
  <si>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</si>
  <si>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</si>
  <si>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</si>
  <si>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</si>
  <si>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</si>
  <si>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</si>
  <si>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</si>
  <si>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</si>
  <si>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</si>
  <si>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</si>
  <si>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</si>
  <si>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</si>
  <si>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</si>
  <si>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</si>
  <si>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</si>
  <si>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</si>
  <si>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</si>
  <si>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</si>
  <si>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</si>
  <si>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</si>
  <si>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</si>
  <si>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</si>
  <si>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</si>
  <si>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</si>
  <si>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</si>
  <si>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</si>
  <si>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</si>
  <si>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</si>
  <si>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</si>
  <si>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</si>
  <si>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</si>
  <si>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</si>
  <si>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</si>
  <si>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</si>
  <si>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</si>
  <si>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</si>
  <si>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</si>
  <si>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</si>
  <si>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</si>
  <si>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</si>
  <si>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</si>
  <si>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</si>
  <si>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</si>
  <si>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</si>
  <si>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</si>
  <si>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</si>
  <si>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</si>
  <si>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</si>
  <si>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</si>
  <si>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</si>
  <si>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</si>
  <si>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</si>
  <si>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</si>
  <si>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</si>
  <si>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</si>
  <si>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</si>
  <si>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</si>
  <si>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</si>
  <si>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</si>
  <si>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</si>
  <si>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</si>
  <si>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</si>
  <si>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</si>
  <si>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</si>
  <si>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</si>
  <si>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</si>
  <si>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</si>
  <si>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</si>
  <si>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</si>
  <si>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</si>
  <si>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</si>
  <si>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</si>
  <si>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</si>
  <si>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</si>
  <si>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</si>
  <si>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</si>
  <si>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</si>
  <si>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</si>
  <si>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</si>
  <si>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</si>
  <si>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</si>
  <si>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</si>
  <si>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</si>
  <si>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</si>
  <si>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</si>
  <si>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</si>
  <si>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</si>
  <si>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</si>
  <si>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</si>
  <si>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</si>
  <si>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</si>
  <si>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</si>
  <si>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</si>
  <si>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</si>
  <si>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</si>
  <si>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</si>
  <si>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</si>
  <si>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</si>
  <si>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</si>
  <si>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</si>
  <si>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</si>
  <si>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</si>
  <si>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</si>
  <si>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</si>
  <si>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</si>
  <si>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</si>
  <si>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</si>
  <si>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</si>
  <si>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</si>
  <si>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</si>
  <si>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</si>
  <si>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</si>
  <si>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</si>
  <si>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</si>
  <si>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</si>
  <si>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</si>
  <si>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</si>
  <si>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</si>
  <si>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</si>
  <si>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</si>
  <si>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</si>
  <si>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</si>
  <si>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</si>
  <si>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</si>
  <si>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</si>
  <si>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</si>
  <si>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</si>
  <si>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</si>
  <si>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</si>
  <si>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</si>
  <si>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</si>
  <si>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</si>
  <si>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</si>
  <si>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</si>
  <si>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</si>
  <si>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</si>
  <si>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</si>
  <si>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</si>
  <si>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</si>
  <si>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</si>
  <si>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</si>
  <si>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</si>
  <si>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</si>
  <si>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</si>
  <si>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</si>
  <si>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</si>
  <si>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</si>
  <si>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</si>
  <si>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</si>
  <si>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</si>
  <si>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</si>
  <si>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</si>
  <si>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</si>
  <si>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</si>
  <si>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</si>
  <si>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</si>
  <si>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</si>
  <si>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</si>
  <si>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</si>
  <si>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</si>
  <si>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</si>
  <si>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</si>
  <si>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</si>
  <si>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</si>
  <si>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</si>
  <si>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</si>
  <si>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</si>
  <si>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</si>
  <si>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</si>
  <si>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</si>
  <si>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</si>
  <si>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</si>
  <si>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</si>
  <si>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</si>
  <si>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</si>
  <si>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</si>
  <si>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</si>
  <si>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</si>
  <si>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</si>
  <si>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</si>
  <si>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</si>
  <si>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</si>
  <si>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</si>
  <si>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</si>
  <si>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</si>
  <si>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</si>
  <si>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</si>
  <si>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</si>
  <si>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</si>
  <si>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</si>
  <si>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</si>
  <si>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</si>
  <si>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</si>
  <si>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</si>
  <si>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</si>
  <si>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</si>
  <si>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</si>
  <si>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</si>
  <si>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</si>
  <si>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</si>
  <si>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</si>
  <si>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</si>
  <si>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</si>
  <si>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</si>
  <si>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</si>
  <si>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</si>
  <si>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</si>
  <si>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</si>
  <si>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</si>
  <si>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</si>
  <si>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</si>
  <si>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</si>
  <si>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</si>
  <si>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</si>
  <si>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</si>
  <si>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</si>
  <si>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</si>
  <si>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</si>
  <si>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</si>
  <si>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</si>
  <si>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</si>
  <si>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</si>
  <si>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</si>
  <si>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</si>
  <si>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</si>
  <si>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</si>
  <si>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</si>
  <si>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</si>
  <si>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</si>
  <si>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</si>
  <si>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</si>
  <si>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</si>
  <si>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</si>
  <si>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</si>
  <si>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</si>
  <si>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</si>
  <si>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</si>
  <si>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</si>
  <si>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</si>
  <si>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</si>
  <si>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</si>
  <si>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</si>
  <si>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</si>
  <si>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</si>
  <si>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</si>
  <si>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</si>
  <si>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</si>
  <si>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</si>
  <si>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</si>
  <si>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</si>
  <si>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</si>
  <si>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</si>
  <si>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</si>
  <si>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</si>
  <si>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</si>
  <si>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</si>
  <si>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</si>
  <si>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</si>
  <si>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</si>
  <si>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</si>
  <si>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</si>
  <si>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</si>
  <si>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</si>
  <si>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</si>
  <si>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</si>
  <si>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</si>
  <si>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</si>
  <si>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</si>
  <si>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</si>
  <si>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</si>
  <si>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</si>
  <si>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</si>
  <si>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</si>
  <si>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</si>
  <si>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</si>
  <si>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</si>
  <si>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</si>
  <si>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</si>
  <si>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</si>
  <si>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</si>
  <si>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</si>
  <si>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</si>
  <si>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</si>
  <si>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</si>
  <si>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</si>
  <si>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</si>
  <si>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</si>
  <si>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</si>
  <si>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</si>
  <si>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</si>
  <si>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</si>
  <si>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</si>
  <si>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</si>
  <si>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</si>
  <si>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</si>
  <si>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</si>
  <si>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</si>
  <si>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</si>
  <si>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</si>
  <si>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</si>
  <si>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</si>
  <si>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</si>
  <si>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</si>
  <si>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</si>
  <si>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</si>
  <si>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</si>
  <si>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</si>
  <si>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</si>
  <si>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</si>
  <si>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</si>
  <si>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</si>
  <si>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</si>
  <si>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</si>
  <si>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</si>
  <si>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</si>
  <si>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</si>
  <si>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</si>
  <si>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</si>
  <si>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</si>
  <si>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</si>
  <si>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</si>
  <si>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</si>
  <si>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</si>
  <si>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</si>
  <si>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</si>
  <si>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</si>
  <si>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</si>
  <si>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</si>
  <si>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</si>
  <si>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</si>
  <si>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</si>
  <si>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</si>
  <si>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</si>
  <si>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</si>
  <si>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</si>
  <si>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</si>
  <si>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</si>
  <si>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</si>
  <si>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</si>
  <si>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</si>
  <si>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</si>
  <si>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</si>
  <si>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</si>
  <si>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</si>
  <si>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</si>
  <si>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</si>
  <si>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</si>
  <si>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</si>
  <si>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</si>
  <si>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</si>
  <si>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</si>
  <si>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</si>
  <si>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</si>
  <si>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</si>
  <si>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</si>
  <si>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</si>
  <si>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</si>
  <si>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</si>
  <si>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</si>
  <si>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</si>
  <si>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</si>
  <si>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</si>
  <si>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</si>
  <si>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</si>
  <si>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</si>
  <si>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</si>
  <si>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</si>
  <si>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</si>
  <si>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</si>
  <si>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</si>
  <si>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</si>
  <si>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</si>
  <si>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</si>
  <si>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</si>
  <si>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</si>
  <si>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</si>
  <si>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</si>
  <si>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</si>
  <si>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</si>
  <si>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</si>
  <si>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</si>
  <si>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</si>
  <si>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</si>
  <si>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</si>
  <si>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</si>
  <si>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</si>
  <si>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</si>
  <si>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</si>
  <si>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</si>
  <si>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</si>
  <si>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</si>
  <si>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</si>
  <si>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</si>
  <si>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</si>
  <si>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</si>
  <si>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</si>
  <si>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</si>
  <si>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</si>
  <si>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</si>
  <si>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</si>
  <si>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</si>
  <si>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</si>
  <si>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</si>
  <si>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</si>
  <si>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</si>
  <si>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</si>
  <si>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</si>
  <si>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</si>
  <si>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</si>
  <si>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</si>
  <si>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</si>
  <si>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</si>
  <si>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</si>
  <si>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</si>
  <si>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</si>
  <si>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</si>
  <si>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</si>
  <si>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</si>
  <si>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</si>
  <si>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</si>
  <si>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</si>
  <si>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</si>
  <si>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</si>
  <si>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</si>
  <si>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</si>
  <si>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</si>
  <si>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</si>
  <si>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</si>
  <si>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</si>
  <si>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</si>
  <si>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</si>
  <si>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</si>
  <si>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</si>
  <si>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</si>
  <si>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</si>
  <si>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</si>
  <si>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</si>
  <si>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</si>
  <si>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</si>
  <si>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</si>
  <si>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</si>
  <si>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</si>
  <si>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</si>
  <si>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</si>
  <si>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</si>
  <si>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</si>
  <si>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</si>
  <si>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</si>
  <si>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</si>
  <si>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</si>
  <si>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</si>
  <si>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</si>
  <si>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</si>
  <si>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</si>
  <si>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</si>
  <si>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</si>
  <si>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</si>
  <si>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</si>
  <si>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</si>
  <si>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</si>
  <si>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</si>
  <si>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</si>
  <si>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</si>
  <si>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</si>
  <si>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</si>
  <si>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</si>
  <si>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</si>
  <si>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</si>
  <si>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</si>
  <si>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</si>
  <si>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</si>
  <si>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</si>
  <si>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</si>
  <si>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</si>
  <si>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</si>
  <si>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</si>
  <si>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</si>
  <si>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</si>
  <si>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</si>
  <si>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</si>
  <si>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</si>
  <si>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</si>
  <si>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</si>
  <si>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</si>
  <si>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</si>
  <si>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</si>
  <si>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</si>
  <si>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</si>
  <si>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</si>
  <si>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</si>
  <si>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</si>
  <si>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</si>
  <si>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</si>
  <si>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</si>
  <si>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</si>
  <si>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</si>
  <si>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</si>
  <si>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</si>
  <si>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</si>
  <si>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</si>
  <si>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</si>
  <si>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</si>
  <si>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</si>
  <si>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</si>
  <si>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</si>
  <si>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</si>
  <si>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</si>
  <si>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</si>
  <si>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</si>
  <si>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</si>
  <si>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</si>
  <si>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</si>
  <si>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</si>
  <si>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</si>
  <si>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</si>
  <si>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</si>
  <si>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</si>
  <si>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</si>
  <si>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</si>
  <si>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</si>
  <si>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</si>
  <si>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</si>
  <si>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</si>
  <si>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</si>
  <si>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</si>
  <si>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</si>
  <si>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</si>
  <si>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</si>
  <si>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</si>
  <si>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</si>
  <si>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</si>
  <si>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</si>
  <si>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</si>
  <si>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</si>
  <si>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</si>
  <si>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</si>
  <si>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</si>
  <si>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</si>
  <si>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</si>
  <si>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</si>
  <si>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</si>
  <si>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</si>
  <si>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</si>
  <si>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</si>
  <si>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</si>
  <si>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</si>
  <si>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</si>
  <si>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</si>
  <si>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</si>
  <si>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</si>
  <si>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</si>
  <si>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</si>
  <si>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</si>
  <si>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</si>
  <si>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</si>
  <si>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</si>
  <si>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</si>
  <si>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</si>
  <si>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</si>
  <si>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</si>
  <si>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</si>
  <si>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</si>
  <si>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</si>
  <si>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</si>
  <si>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</si>
  <si>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</si>
  <si>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</si>
  <si>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</si>
  <si>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</si>
  <si>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</si>
  <si>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</si>
  <si>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</si>
  <si>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</si>
  <si>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</si>
  <si>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</si>
  <si>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</si>
  <si>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</si>
  <si>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</si>
  <si>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</si>
  <si>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</si>
  <si>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</si>
  <si>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</si>
  <si>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</si>
  <si>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</si>
  <si>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</si>
  <si>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</si>
  <si>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</si>
  <si>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</si>
  <si>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</si>
  <si>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</si>
  <si>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</si>
  <si>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</si>
  <si>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</si>
  <si>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</si>
  <si>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</si>
  <si>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</si>
  <si>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</si>
  <si>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</si>
  <si>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</si>
  <si>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</si>
  <si>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</si>
  <si>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</si>
  <si>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</si>
  <si>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</si>
  <si>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</si>
  <si>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</si>
  <si>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</si>
  <si>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</si>
  <si>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</si>
  <si>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</si>
  <si>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</si>
  <si>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</si>
  <si>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</si>
  <si>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</si>
  <si>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</si>
  <si>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</si>
  <si>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</si>
  <si>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</si>
  <si>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</si>
  <si>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</si>
  <si>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</si>
  <si>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</si>
  <si>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</si>
  <si>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</si>
  <si>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</si>
  <si>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</si>
  <si>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</si>
  <si>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</si>
  <si>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</si>
  <si>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</si>
  <si>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</si>
  <si>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</si>
  <si>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</si>
  <si>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</si>
  <si>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</si>
  <si>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</si>
  <si>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</si>
  <si>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</si>
  <si>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</si>
  <si>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</si>
  <si>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</si>
  <si>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</si>
  <si>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</si>
  <si>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</si>
  <si>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</si>
  <si>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</si>
  <si>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</si>
  <si>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</si>
  <si>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</si>
  <si>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</si>
  <si>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</si>
  <si>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</si>
  <si>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</si>
  <si>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</si>
  <si>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</si>
  <si>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</si>
  <si>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</si>
  <si>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</si>
  <si>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</si>
  <si>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</si>
  <si>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</si>
  <si>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</si>
  <si>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</si>
  <si>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</si>
  <si>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</si>
  <si>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</si>
  <si>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</si>
  <si>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</si>
  <si>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</si>
  <si>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</si>
  <si>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</si>
  <si>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</si>
  <si>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</si>
  <si>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</si>
  <si>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</si>
  <si>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</si>
  <si>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</si>
  <si>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</si>
  <si>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</si>
  <si>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</si>
  <si>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</si>
  <si>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</si>
  <si>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</si>
  <si>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</si>
  <si>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</si>
  <si>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</si>
  <si>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</si>
  <si>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</si>
  <si>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</si>
  <si>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</si>
  <si>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</si>
  <si>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</si>
  <si>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</si>
  <si>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</si>
  <si>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</si>
  <si>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</si>
  <si>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</si>
  <si>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</si>
  <si>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</si>
  <si>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</si>
  <si>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</si>
  <si>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</si>
  <si>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</si>
  <si>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</si>
  <si>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</si>
  <si>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</si>
  <si>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</si>
  <si>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</si>
  <si>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</si>
  <si>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</si>
  <si>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</si>
  <si>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</si>
  <si>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</si>
  <si>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</si>
  <si>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</si>
  <si>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</si>
  <si>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</si>
  <si>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</si>
  <si>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</si>
  <si>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</si>
  <si>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</si>
  <si>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</si>
  <si>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</si>
  <si>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</si>
  <si>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</si>
  <si>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</si>
  <si>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</si>
  <si>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</si>
  <si>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</si>
  <si>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</si>
  <si>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</si>
  <si>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</si>
  <si>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</si>
  <si>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</si>
  <si>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</si>
  <si>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</si>
  <si>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</si>
  <si>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</si>
  <si>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</si>
  <si>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</si>
  <si>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</si>
  <si>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</si>
  <si>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</si>
  <si>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</si>
  <si>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</si>
  <si>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</si>
  <si>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</si>
  <si>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</si>
  <si>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</si>
  <si>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</si>
  <si>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</si>
  <si>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</si>
  <si>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</si>
  <si>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</si>
  <si>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</si>
  <si>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</si>
  <si>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</si>
  <si>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</si>
  <si>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</si>
  <si>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</si>
  <si>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</si>
  <si>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</si>
  <si>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</si>
  <si>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</si>
  <si>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</si>
  <si>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</si>
  <si>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</si>
  <si>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</si>
  <si>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</si>
  <si>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</si>
  <si>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</si>
  <si>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</si>
  <si>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</si>
  <si>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</si>
  <si>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</si>
  <si>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</si>
  <si>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</si>
  <si>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</si>
  <si>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</si>
  <si>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</si>
  <si>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</si>
  <si>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</si>
  <si>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</si>
  <si>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</si>
  <si>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</si>
  <si>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</si>
  <si>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</si>
  <si>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</si>
  <si>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</si>
  <si>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</si>
  <si>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</si>
  <si>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</si>
  <si>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</si>
  <si>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</si>
  <si>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</si>
  <si>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</si>
  <si>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</si>
  <si>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</si>
  <si>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</si>
  <si>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</si>
  <si>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</si>
  <si>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</si>
  <si>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</si>
  <si>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</si>
  <si>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</si>
  <si>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</si>
  <si>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</si>
  <si>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</si>
  <si>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</si>
  <si>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</si>
  <si>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</si>
  <si>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</si>
  <si>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</si>
  <si>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</si>
  <si>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</si>
  <si>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</si>
  <si>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</si>
  <si>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</si>
  <si>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</si>
  <si>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</si>
  <si>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</si>
  <si>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</si>
  <si>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</si>
  <si>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</si>
  <si>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</si>
  <si>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</si>
  <si>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</si>
  <si>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</si>
  <si>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</si>
  <si>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</si>
  <si>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</si>
  <si>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</si>
  <si>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</si>
  <si>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</si>
  <si>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</si>
  <si>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</si>
  <si>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</si>
  <si>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</si>
  <si>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</si>
  <si>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</si>
  <si>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</si>
  <si>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</si>
  <si>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</si>
  <si>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</si>
  <si>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</si>
  <si>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</si>
  <si>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</si>
  <si>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</si>
  <si>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</si>
  <si>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</si>
  <si>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</si>
  <si>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</si>
  <si>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</si>
  <si>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</si>
  <si>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</si>
  <si>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</si>
  <si>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</si>
  <si>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</si>
  <si>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</si>
  <si>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</si>
  <si>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</si>
  <si>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</si>
  <si>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</si>
  <si>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</si>
  <si>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</si>
  <si>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</si>
  <si>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</si>
  <si>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</si>
  <si>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</si>
  <si>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</si>
  <si>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</si>
  <si>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</si>
  <si>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</si>
  <si>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</si>
  <si>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</si>
  <si>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</si>
  <si>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</si>
  <si>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</si>
  <si>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</si>
  <si>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</si>
  <si>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</si>
  <si>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</si>
  <si>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</si>
  <si>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</si>
  <si>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</si>
  <si>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</si>
  <si>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</si>
  <si>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</si>
  <si>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</si>
  <si>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</si>
  <si>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</si>
  <si>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</si>
  <si>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</si>
  <si>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</si>
  <si>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</si>
  <si>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</si>
  <si>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</si>
  <si>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</si>
  <si>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</si>
  <si>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</si>
  <si>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</si>
  <si>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</si>
  <si>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</si>
  <si>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</si>
  <si>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</si>
  <si>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</si>
  <si>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</si>
  <si>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</si>
  <si>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</si>
  <si>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</si>
  <si>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</si>
  <si>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</si>
  <si>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</si>
  <si>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</si>
  <si>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</si>
  <si>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</si>
  <si>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</si>
  <si>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</si>
  <si>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</si>
  <si>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</si>
  <si>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</si>
  <si>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</si>
  <si>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</si>
  <si>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</si>
  <si>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</si>
  <si>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</si>
  <si>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</si>
  <si>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</si>
  <si>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</si>
  <si>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</si>
  <si>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</si>
  <si>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</si>
  <si>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</si>
  <si>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</si>
  <si>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</si>
  <si>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</si>
  <si>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</si>
  <si>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</si>
  <si>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</si>
  <si>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</si>
  <si>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</si>
  <si>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</si>
  <si>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</si>
  <si>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</si>
  <si>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</si>
  <si>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</si>
  <si>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</si>
  <si>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</si>
  <si>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</si>
  <si>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</si>
  <si>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</si>
  <si>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</si>
  <si>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</si>
  <si>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</si>
  <si>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</si>
  <si>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</si>
  <si>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</si>
  <si>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</si>
  <si>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</si>
  <si>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</si>
  <si>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</si>
  <si>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</si>
  <si>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</si>
  <si>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</si>
  <si>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</si>
  <si>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</si>
  <si>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</si>
  <si>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</si>
  <si>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</si>
  <si>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</si>
  <si>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</si>
  <si>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</si>
  <si>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</si>
  <si>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</si>
  <si>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</si>
  <si>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</si>
  <si>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</si>
  <si>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</si>
  <si>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</si>
  <si>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</si>
  <si>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</si>
  <si>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</si>
  <si>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</si>
  <si>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</si>
  <si>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</si>
  <si>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</si>
  <si>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</si>
  <si>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</si>
  <si>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</si>
  <si>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</si>
  <si>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</si>
  <si>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</si>
  <si>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</si>
  <si>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</si>
  <si>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</si>
  <si>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</si>
  <si>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</si>
  <si>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</si>
  <si>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</si>
  <si>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</si>
  <si>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</si>
  <si>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</si>
  <si>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</si>
  <si>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</si>
  <si>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</si>
  <si>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</si>
  <si>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</si>
  <si>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</si>
  <si>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</si>
  <si>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</si>
  <si>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</si>
  <si>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</si>
  <si>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</si>
  <si>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</si>
  <si>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</si>
  <si>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</si>
  <si>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</si>
  <si>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</si>
  <si>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</si>
  <si>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</si>
  <si>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</si>
  <si>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</si>
  <si>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</si>
  <si>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</si>
  <si>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</si>
  <si>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</si>
  <si>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</si>
  <si>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</si>
  <si>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</si>
  <si>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</si>
  <si>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</si>
  <si>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</si>
  <si>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</si>
  <si>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</si>
  <si>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</si>
  <si>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</si>
  <si>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</si>
  <si>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</si>
  <si>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</si>
  <si>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</si>
  <si>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</si>
  <si>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</si>
  <si>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</si>
  <si>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</si>
  <si>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</si>
  <si>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</si>
  <si>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</si>
  <si>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</si>
  <si>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</si>
  <si>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</si>
  <si>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</si>
  <si>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</si>
  <si>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</si>
  <si>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</si>
  <si>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</si>
  <si>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</si>
  <si>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</si>
  <si>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</si>
  <si>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</si>
  <si>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</si>
  <si>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</si>
  <si>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</si>
  <si>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</si>
  <si>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</si>
  <si>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</si>
  <si>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</si>
  <si>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</si>
  <si>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</si>
  <si>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</si>
  <si>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</si>
  <si>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</si>
  <si>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</si>
  <si>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</si>
  <si>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</si>
  <si>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</si>
  <si>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</si>
  <si>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</si>
  <si>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</si>
  <si>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</si>
  <si>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</si>
  <si>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</si>
  <si>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</si>
  <si>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</si>
  <si>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</si>
  <si>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</si>
  <si>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</si>
  <si>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</si>
  <si>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</si>
  <si>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</si>
  <si>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</si>
  <si>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</si>
  <si>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</si>
  <si>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</si>
  <si>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</si>
  <si>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</si>
  <si>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</si>
  <si>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</si>
  <si>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</si>
  <si>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</si>
  <si>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</si>
  <si>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</si>
  <si>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</si>
  <si>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</si>
  <si>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</si>
  <si>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</si>
  <si>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</si>
  <si>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</si>
  <si>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</si>
  <si>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</si>
  <si>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</si>
  <si>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</si>
  <si>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</si>
  <si>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</si>
  <si>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</si>
  <si>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</si>
  <si>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</si>
  <si>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</si>
  <si>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</si>
  <si>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</si>
  <si>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</si>
  <si>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</si>
  <si>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</si>
  <si>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</si>
  <si>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</si>
  <si>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</si>
  <si>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</si>
  <si>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</si>
  <si>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</si>
  <si>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</si>
  <si>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</si>
  <si>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</si>
  <si>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</si>
  <si>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</si>
  <si>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</si>
  <si>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</si>
  <si>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</si>
  <si>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</si>
  <si>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</si>
  <si>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</si>
  <si>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</si>
  <si>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</si>
  <si>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</si>
  <si>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</si>
  <si>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</si>
  <si>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</si>
  <si>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</si>
  <si>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</si>
  <si>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</si>
  <si>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</si>
  <si>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</si>
  <si>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</si>
  <si>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</si>
  <si>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</si>
  <si>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</si>
  <si>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</si>
  <si>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</si>
  <si>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</si>
  <si>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</si>
  <si>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</si>
  <si>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</si>
  <si>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</si>
  <si>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</si>
  <si>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</si>
  <si>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</si>
  <si>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</si>
  <si>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</si>
  <si>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</si>
  <si>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</si>
  <si>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</si>
  <si>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</si>
  <si>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</si>
  <si>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</si>
  <si>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</si>
  <si>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</si>
  <si>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</si>
  <si>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</si>
  <si>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</si>
  <si>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</si>
  <si>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</si>
  <si>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</si>
  <si>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</si>
  <si>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</si>
  <si>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</si>
  <si>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</si>
  <si>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</si>
  <si>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</si>
  <si>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</si>
  <si>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</si>
  <si>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</si>
  <si>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</si>
  <si>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</si>
  <si>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</si>
  <si>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</si>
  <si>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</si>
  <si>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</si>
  <si>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</si>
  <si>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</si>
  <si>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</si>
  <si>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</si>
  <si>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</si>
  <si>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</si>
  <si>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</si>
  <si>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</si>
  <si>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</si>
  <si>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</si>
  <si>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</si>
  <si>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</si>
  <si>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</si>
  <si>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</si>
  <si>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</si>
  <si>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</si>
  <si>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</si>
  <si>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</si>
  <si>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</si>
  <si>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</si>
  <si>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</si>
  <si>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</si>
  <si>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</si>
  <si>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</si>
  <si>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</si>
  <si>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</si>
  <si>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</si>
  <si>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</si>
  <si>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</si>
  <si>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</si>
  <si>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</si>
  <si>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</si>
  <si>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</si>
  <si>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</si>
  <si>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</si>
  <si>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</si>
  <si>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</si>
  <si>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</si>
  <si>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</si>
  <si>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</si>
  <si>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</si>
  <si>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</si>
  <si>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</si>
  <si>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</si>
  <si>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</si>
  <si>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</si>
  <si>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</si>
  <si>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</si>
  <si>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</si>
  <si>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</si>
  <si>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</si>
  <si>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</si>
  <si>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</si>
  <si>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</si>
  <si>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</si>
  <si>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</si>
  <si>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</si>
  <si>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</si>
  <si>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</si>
  <si>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</si>
  <si>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</si>
  <si>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</si>
  <si>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</si>
  <si>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</si>
  <si>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</si>
  <si>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</si>
  <si>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</si>
  <si>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</si>
  <si>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</si>
  <si>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</si>
  <si>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</si>
  <si>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</si>
  <si>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</si>
  <si>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</si>
  <si>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</si>
  <si>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</si>
  <si>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</si>
  <si>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</si>
  <si>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</si>
  <si>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</si>
  <si>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</si>
  <si>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</si>
  <si>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</si>
  <si>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</si>
  <si>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</si>
  <si>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</si>
  <si>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</si>
  <si>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</si>
  <si>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</si>
  <si>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</si>
  <si>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</si>
  <si>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</si>
  <si>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</si>
  <si>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</si>
  <si>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</si>
  <si>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</si>
  <si>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</si>
  <si>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</si>
  <si>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</si>
  <si>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</si>
  <si>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</si>
  <si>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</si>
  <si>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</si>
  <si>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</si>
  <si>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</si>
  <si>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</si>
  <si>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</si>
  <si>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</si>
  <si>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</si>
  <si>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</si>
  <si>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</si>
  <si>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</si>
  <si>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</si>
  <si>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</si>
  <si>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</si>
  <si>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</si>
  <si>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</si>
  <si>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</si>
  <si>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</si>
  <si>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</si>
  <si>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</si>
  <si>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</si>
  <si>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</si>
  <si>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</si>
  <si>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</si>
  <si>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</si>
  <si>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</si>
  <si>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</si>
  <si>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</si>
  <si>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</si>
  <si>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</si>
  <si>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</si>
  <si>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</si>
  <si>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</si>
  <si>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</si>
  <si>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</si>
  <si>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</si>
  <si>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</si>
  <si>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</si>
  <si>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</si>
  <si>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</si>
  <si>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</si>
  <si>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</si>
  <si>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</si>
  <si>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</si>
  <si>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</si>
  <si>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</si>
  <si>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</si>
  <si>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</si>
  <si>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</si>
  <si>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</si>
  <si>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</si>
  <si>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</si>
  <si>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</si>
  <si>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</si>
  <si>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</si>
  <si>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</si>
  <si>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</si>
  <si>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</si>
  <si>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</si>
  <si>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</si>
  <si>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</si>
  <si>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</si>
  <si>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</si>
  <si>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</si>
  <si>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</si>
  <si>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</si>
  <si>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</si>
  <si>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</si>
  <si>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</si>
  <si>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</si>
  <si>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</si>
  <si>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</si>
  <si>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</si>
  <si>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</si>
  <si>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</si>
  <si>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</si>
  <si>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</si>
  <si>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</si>
  <si>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</si>
  <si>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</si>
  <si>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</si>
  <si>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</si>
  <si>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</si>
  <si>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</si>
  <si>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</si>
  <si>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</si>
  <si>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</si>
  <si>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</si>
  <si>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</si>
  <si>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</si>
  <si>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</si>
  <si>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</si>
  <si>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</si>
  <si>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</si>
  <si>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</si>
  <si>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</si>
  <si>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</si>
  <si>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</si>
  <si>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</si>
  <si>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</si>
  <si>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</si>
  <si>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</si>
  <si>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</si>
  <si>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</si>
  <si>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</si>
  <si>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</si>
  <si>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</si>
  <si>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</si>
  <si>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</si>
  <si>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</si>
  <si>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</si>
  <si>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</si>
  <si>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</si>
  <si>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</si>
  <si>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</si>
  <si>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</si>
  <si>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</si>
  <si>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</si>
  <si>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</si>
  <si>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</si>
  <si>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</si>
  <si>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</si>
  <si>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</si>
  <si>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</si>
  <si>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</si>
  <si>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</si>
  <si>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</si>
  <si>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</si>
  <si>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</si>
  <si>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</si>
  <si>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</si>
  <si>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</si>
  <si>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</si>
  <si>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</si>
  <si>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</si>
  <si>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</si>
  <si>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</si>
  <si>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</si>
  <si>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</si>
  <si>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</si>
  <si>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</si>
  <si>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</si>
  <si>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</si>
  <si>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</si>
  <si>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</si>
  <si>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</si>
  <si>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</si>
  <si>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</si>
  <si>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</si>
  <si>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</si>
  <si>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</si>
  <si>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</si>
  <si>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</si>
  <si>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</si>
  <si>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</si>
  <si>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</si>
  <si>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</si>
  <si>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</si>
  <si>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</si>
  <si>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</si>
  <si>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</si>
  <si>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</si>
  <si>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</si>
  <si>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</si>
  <si>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</si>
  <si>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</si>
  <si>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</si>
  <si>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</si>
  <si>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</si>
  <si>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</si>
  <si>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</si>
  <si>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</si>
  <si>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</si>
  <si>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</si>
  <si>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</si>
  <si>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</si>
  <si>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</si>
  <si>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</si>
  <si>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</si>
  <si>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</si>
  <si>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</si>
  <si>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</si>
  <si>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</si>
  <si>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</si>
  <si>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</si>
  <si>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</si>
  <si>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</si>
  <si>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</si>
  <si>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</si>
  <si>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</si>
  <si>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</si>
  <si>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</si>
  <si>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</si>
  <si>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</si>
  <si>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</si>
  <si>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</si>
  <si>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</si>
  <si>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</si>
  <si>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</si>
  <si>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</si>
  <si>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</si>
  <si>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</si>
  <si>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</si>
  <si>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</si>
  <si>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</si>
  <si>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</si>
  <si>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</si>
  <si>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</si>
  <si>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</si>
  <si>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</si>
  <si>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</si>
  <si>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</si>
  <si>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</si>
  <si>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</si>
  <si>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</si>
  <si>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</si>
  <si>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</si>
  <si>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</si>
  <si>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</si>
  <si>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</si>
  <si>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</si>
  <si>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</si>
  <si>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</si>
  <si>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</si>
  <si>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</si>
  <si>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</si>
  <si>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</si>
  <si>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</si>
  <si>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</si>
  <si>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</si>
  <si>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</si>
  <si>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</si>
  <si>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</si>
  <si>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</si>
  <si>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</si>
  <si>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</si>
  <si>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</si>
  <si>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</si>
  <si>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</si>
  <si>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</si>
  <si>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</si>
  <si>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</si>
  <si>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</si>
  <si>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</si>
  <si>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</si>
  <si>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</si>
  <si>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</si>
  <si>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</si>
  <si>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</si>
  <si>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</si>
  <si>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</si>
  <si>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</si>
  <si>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</si>
  <si>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</si>
  <si>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</si>
  <si>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</si>
  <si>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</si>
  <si>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</si>
  <si>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</si>
  <si>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</si>
  <si>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</si>
  <si>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</si>
  <si>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</si>
  <si>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</si>
  <si>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</si>
  <si>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</si>
  <si>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</si>
  <si>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</si>
  <si>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</si>
  <si>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</si>
  <si>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</si>
  <si>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</si>
  <si>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</si>
  <si>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</si>
  <si>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</si>
  <si>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</si>
  <si>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</si>
  <si>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</si>
  <si>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</si>
  <si>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</si>
  <si>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</si>
  <si>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</si>
  <si>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</si>
  <si>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</si>
  <si>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</si>
  <si>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</si>
  <si>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</si>
  <si>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</si>
  <si>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</si>
  <si>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</si>
  <si>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</si>
  <si>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</si>
  <si>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</si>
  <si>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</si>
  <si>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</si>
  <si>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</si>
  <si>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</si>
  <si>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</si>
  <si>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</si>
  <si>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</si>
  <si>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</si>
  <si>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</si>
  <si>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</si>
  <si>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</si>
  <si>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</si>
  <si>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</si>
  <si>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</si>
  <si>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</si>
  <si>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</si>
  <si>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</si>
  <si>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</si>
  <si>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</si>
  <si>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</si>
  <si>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</si>
  <si>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</si>
  <si>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</si>
  <si>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</si>
  <si>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</si>
  <si>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</si>
  <si>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</si>
  <si>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</si>
  <si>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</si>
  <si>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</si>
  <si>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</si>
  <si>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</si>
  <si>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</si>
  <si>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</si>
  <si>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</si>
  <si>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</si>
  <si>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</si>
  <si>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</si>
  <si>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</si>
  <si>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</si>
  <si>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</si>
  <si>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</si>
  <si>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</si>
  <si>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</si>
  <si>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</si>
  <si>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</si>
  <si>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</si>
  <si>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</si>
  <si>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</si>
  <si>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</si>
  <si>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</si>
  <si>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</si>
  <si>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</si>
  <si>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</si>
  <si>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</si>
  <si>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</si>
  <si>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</si>
  <si>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</si>
  <si>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</si>
  <si>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</si>
  <si>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</si>
  <si>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</si>
  <si>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</si>
  <si>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</si>
  <si>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</si>
  <si>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</si>
  <si>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</si>
  <si>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</si>
  <si>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</si>
  <si>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</si>
  <si>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</si>
  <si>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</si>
  <si>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</si>
  <si>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</si>
  <si>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</si>
  <si>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</si>
  <si>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</si>
  <si>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</si>
  <si>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</si>
  <si>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</si>
  <si>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</si>
  <si>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</si>
  <si>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</si>
  <si>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</si>
  <si>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</si>
  <si>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</si>
  <si>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</si>
  <si>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</si>
  <si>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</si>
  <si>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</si>
  <si>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</si>
  <si>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</si>
  <si>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</si>
  <si>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</si>
  <si>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</si>
  <si>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</si>
  <si>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</si>
  <si>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</si>
  <si>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</si>
  <si>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</si>
  <si>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</si>
  <si>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</si>
  <si>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</si>
  <si>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</si>
  <si>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</si>
  <si>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</si>
  <si>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</si>
  <si>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</si>
  <si>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</si>
  <si>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</si>
  <si>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</si>
  <si>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</si>
  <si>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</si>
  <si>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</si>
  <si>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</si>
  <si>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</si>
  <si>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</si>
  <si>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</si>
  <si>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</si>
  <si>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</si>
  <si>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</si>
  <si>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</si>
  <si>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</si>
  <si>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</si>
  <si>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</si>
  <si>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</si>
  <si>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</si>
  <si>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</si>
  <si>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</si>
  <si>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</si>
  <si>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</si>
  <si>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</si>
  <si>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</si>
  <si>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</si>
  <si>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</si>
  <si>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</si>
  <si>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</si>
  <si>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</si>
  <si>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</si>
  <si>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</si>
  <si>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</si>
  <si>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</si>
  <si>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</si>
  <si>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</si>
  <si>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</si>
  <si>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</si>
  <si>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</si>
  <si>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</si>
  <si>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</si>
  <si>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</si>
  <si>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</si>
  <si>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</si>
  <si>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</si>
  <si>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</si>
  <si>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</si>
  <si>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</si>
  <si>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</si>
  <si>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</si>
  <si>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</si>
  <si>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</si>
  <si>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</si>
  <si>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</si>
  <si>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</si>
  <si>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</si>
  <si>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</si>
  <si>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</si>
  <si>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</si>
  <si>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</si>
  <si>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</si>
  <si>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</si>
  <si>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</si>
  <si>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</si>
  <si>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</si>
  <si>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</si>
  <si>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</si>
  <si>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</si>
  <si>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</si>
  <si>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</si>
  <si>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</si>
  <si>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</si>
  <si>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</si>
  <si>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</si>
  <si>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</si>
  <si>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</si>
  <si>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</si>
  <si>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</si>
  <si>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</si>
  <si>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</si>
  <si>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</si>
  <si>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</si>
  <si>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</si>
  <si>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</si>
  <si>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</si>
  <si>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</si>
  <si>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</si>
  <si>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</si>
  <si>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</si>
  <si>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</si>
  <si>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</si>
  <si>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</si>
  <si>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</si>
  <si>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</si>
  <si>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</si>
  <si>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</si>
  <si>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</si>
  <si>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</si>
  <si>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</si>
  <si>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</si>
  <si>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</si>
  <si>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</si>
  <si>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</si>
  <si>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</si>
  <si>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</si>
  <si>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</si>
  <si>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</si>
  <si>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</si>
  <si>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</si>
  <si>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</si>
  <si>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</si>
  <si>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</si>
  <si>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</si>
  <si>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</si>
  <si>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</si>
  <si>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</si>
  <si>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</si>
  <si>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</si>
  <si>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</si>
  <si>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</si>
  <si>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</si>
  <si>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</si>
  <si>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</si>
  <si>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</si>
  <si>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</si>
  <si>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</si>
  <si>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</si>
  <si>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</si>
  <si>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</si>
  <si>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</si>
  <si>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</si>
  <si>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</si>
  <si>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</si>
  <si>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</si>
  <si>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</si>
  <si>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</si>
  <si>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</si>
  <si>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</si>
  <si>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</si>
  <si>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</si>
  <si>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</si>
  <si>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</si>
  <si>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</si>
  <si>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</si>
  <si>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</si>
  <si>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</si>
  <si>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</si>
  <si>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</si>
  <si>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</si>
  <si>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</si>
  <si>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</si>
  <si>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</si>
  <si>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</si>
  <si>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</si>
  <si>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</si>
  <si>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</si>
  <si>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</si>
  <si>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</si>
  <si>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</si>
  <si>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</si>
  <si>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</si>
  <si>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</si>
  <si>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</si>
  <si>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</si>
  <si>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</si>
  <si>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</si>
  <si>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</si>
  <si>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</si>
  <si>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</si>
  <si>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</si>
  <si>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</si>
  <si>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</si>
  <si>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</si>
  <si>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</si>
  <si>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</si>
  <si>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</si>
  <si>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</si>
  <si>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</si>
  <si>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</si>
  <si>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</si>
  <si>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</si>
  <si>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</si>
  <si>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</si>
  <si>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</si>
  <si>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</si>
  <si>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</si>
  <si>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</si>
  <si>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</si>
  <si>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</si>
  <si>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</si>
  <si>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</si>
  <si>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</si>
  <si>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</si>
  <si>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</si>
  <si>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</si>
  <si>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</si>
  <si>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</si>
  <si>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</si>
  <si>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</si>
  <si>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</si>
  <si>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</si>
  <si>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</si>
  <si>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</si>
  <si>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</si>
  <si>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</si>
  <si>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</si>
  <si>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</si>
  <si>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</si>
  <si>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</si>
  <si>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</si>
  <si>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</si>
  <si>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</si>
  <si>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</si>
  <si>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</si>
  <si>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</si>
  <si>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</si>
  <si>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</si>
  <si>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</si>
  <si>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</si>
  <si>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</si>
  <si>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</si>
  <si>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</si>
  <si>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</si>
  <si>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</si>
  <si>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</si>
  <si>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</si>
  <si>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</si>
  <si>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</si>
  <si>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</si>
  <si>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</si>
  <si>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</si>
  <si>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</si>
  <si>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</si>
  <si>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</si>
  <si>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</si>
  <si>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</si>
  <si>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</si>
  <si>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</si>
  <si>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</si>
  <si>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</si>
  <si>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</si>
  <si>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</si>
  <si>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</si>
  <si>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</si>
  <si>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</si>
  <si>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</si>
  <si>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</si>
  <si>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</si>
  <si>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</si>
  <si>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</si>
  <si>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</si>
  <si>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</si>
  <si>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</si>
  <si>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</si>
  <si>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</si>
  <si>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</si>
  <si>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</si>
  <si>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</si>
  <si>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</si>
  <si>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</si>
  <si>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</si>
  <si>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</si>
  <si>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</si>
  <si>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</si>
  <si>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</si>
  <si>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</si>
  <si>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</si>
  <si>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</si>
  <si>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</si>
  <si>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</si>
  <si>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</si>
  <si>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</si>
  <si>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</si>
  <si>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</si>
  <si>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</si>
  <si>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</si>
  <si>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</si>
  <si>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</si>
  <si>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</si>
  <si>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</si>
  <si>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</si>
  <si>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</si>
  <si>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</si>
  <si>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</si>
  <si>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</si>
  <si>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</si>
  <si>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</si>
  <si>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</si>
  <si>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</si>
  <si>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</si>
  <si>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</si>
  <si>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</si>
  <si>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</si>
  <si>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</si>
  <si>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</si>
  <si>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</si>
  <si>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</si>
  <si>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</si>
  <si>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</si>
  <si>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</si>
  <si>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</si>
  <si>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</si>
  <si>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</si>
  <si>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</si>
  <si>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</si>
  <si>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</si>
  <si>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</si>
  <si>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</si>
  <si>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</si>
  <si>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</si>
  <si>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</si>
  <si>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</si>
  <si>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</si>
  <si>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</si>
  <si>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</si>
  <si>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</si>
  <si>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</si>
  <si>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</si>
  <si>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</si>
  <si>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</si>
  <si>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</si>
  <si>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</si>
  <si>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</si>
  <si>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</si>
  <si>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</si>
  <si>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</si>
  <si>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</si>
  <si>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</si>
  <si>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</si>
  <si>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</si>
  <si>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</si>
  <si>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</si>
  <si>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</si>
  <si>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</si>
  <si>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</si>
  <si>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</si>
  <si>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</si>
  <si>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</si>
  <si>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</si>
  <si>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</si>
  <si>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</si>
  <si>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</si>
  <si>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</si>
  <si>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</si>
  <si>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</si>
  <si>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</si>
  <si>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</si>
  <si>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</si>
  <si>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</si>
  <si>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</si>
  <si>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</si>
  <si>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</si>
  <si>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</si>
  <si>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</si>
  <si>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</si>
  <si>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</si>
  <si>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</si>
  <si>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</si>
  <si>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</si>
  <si>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</si>
  <si>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</si>
  <si>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</si>
  <si>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</si>
  <si>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</si>
  <si>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</si>
  <si>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</si>
  <si>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</si>
  <si>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</si>
  <si>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</si>
  <si>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</si>
  <si>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</si>
  <si>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</si>
  <si>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</si>
  <si>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</si>
  <si>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</si>
  <si>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</si>
  <si>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</si>
  <si>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</si>
  <si>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</si>
  <si>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</si>
  <si>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</si>
  <si>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</si>
  <si>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</si>
  <si>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</si>
  <si>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</si>
  <si>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</si>
  <si>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</si>
  <si>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</si>
  <si>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</si>
  <si>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</si>
  <si>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</si>
  <si>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</si>
  <si>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</si>
  <si>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</si>
  <si>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</si>
  <si>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</si>
  <si>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</si>
  <si>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</si>
  <si>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</si>
  <si>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</si>
  <si>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</si>
  <si>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</si>
  <si>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</si>
  <si>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</si>
  <si>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</si>
  <si>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</si>
  <si>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</si>
  <si>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</si>
  <si>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</si>
  <si>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</si>
  <si>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</si>
  <si>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</si>
  <si>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</si>
  <si>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</si>
  <si>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</si>
  <si>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</si>
  <si>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</si>
  <si>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</si>
  <si>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</si>
  <si>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</si>
  <si>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</si>
  <si>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</si>
  <si>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</si>
  <si>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</si>
  <si>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</si>
  <si>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</si>
  <si>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</si>
  <si>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</si>
  <si>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</si>
  <si>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</si>
  <si>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</si>
  <si>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</si>
  <si>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</si>
  <si>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</si>
  <si>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</si>
  <si>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</si>
  <si>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</si>
  <si>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</si>
  <si>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</si>
  <si>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</si>
  <si>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</si>
  <si>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</si>
  <si>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</si>
  <si>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</si>
  <si>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</si>
  <si>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</si>
  <si>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</si>
  <si>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</si>
  <si>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</si>
  <si>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</si>
  <si>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</si>
  <si>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</si>
  <si>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</si>
  <si>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</si>
  <si>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</si>
  <si>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</si>
  <si>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</si>
  <si>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</si>
  <si>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</si>
  <si>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</si>
  <si>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</si>
  <si>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</si>
  <si>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</si>
  <si>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</si>
  <si>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</si>
  <si>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</si>
  <si>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</si>
  <si>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</si>
  <si>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</si>
  <si>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</si>
  <si>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</si>
  <si>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</si>
  <si>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</si>
  <si>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</si>
  <si>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</si>
  <si>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</si>
  <si>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</si>
  <si>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</si>
  <si>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</si>
  <si>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</si>
  <si>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</si>
  <si>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</si>
  <si>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</si>
  <si>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</si>
  <si>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</si>
  <si>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</si>
  <si>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</si>
  <si>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</si>
  <si>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</si>
  <si>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</si>
  <si>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</si>
  <si>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</si>
  <si>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</si>
  <si>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</si>
  <si>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</si>
  <si>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</si>
  <si>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</si>
  <si>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</si>
  <si>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</si>
  <si>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</si>
  <si>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</si>
  <si>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</si>
  <si>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</si>
  <si>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</si>
  <si>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</si>
  <si>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</si>
  <si>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</si>
  <si>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</si>
  <si>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</si>
  <si>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</si>
  <si>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</si>
  <si>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</si>
  <si>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</si>
  <si>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</si>
  <si>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</si>
  <si>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</si>
  <si>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</si>
  <si>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</si>
  <si>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</si>
  <si>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</si>
  <si>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</si>
  <si>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</si>
  <si>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</si>
  <si>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</si>
  <si>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</si>
  <si>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</si>
  <si>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</si>
  <si>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</si>
  <si>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</si>
  <si>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</si>
  <si>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</si>
  <si>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</si>
  <si>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</si>
  <si>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</si>
  <si>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</si>
  <si>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</si>
  <si>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</si>
  <si>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</si>
  <si>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</si>
  <si>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</si>
  <si>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</si>
  <si>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</si>
  <si>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</si>
  <si>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</si>
  <si>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</si>
  <si>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</si>
  <si>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</si>
  <si>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</si>
  <si>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</si>
  <si>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</si>
  <si>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</si>
  <si>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</si>
  <si>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</si>
  <si>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</si>
  <si>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</si>
  <si>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</si>
  <si>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</si>
  <si>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</si>
  <si>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</si>
  <si>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</si>
  <si>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</si>
  <si>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</si>
  <si>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</si>
  <si>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</si>
  <si>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</si>
  <si>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</si>
  <si>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</si>
  <si>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</si>
  <si>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</si>
  <si>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</si>
  <si>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</si>
  <si>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</si>
  <si>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</si>
  <si>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</si>
  <si>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</si>
  <si>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</si>
  <si>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</si>
  <si>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</si>
  <si>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</si>
  <si>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</si>
  <si>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</si>
  <si>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</si>
  <si>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</si>
  <si>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</si>
  <si>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</si>
  <si>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</si>
  <si>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</si>
  <si>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</si>
  <si>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</si>
  <si>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</si>
  <si>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</si>
  <si>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</si>
  <si>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</si>
  <si>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</si>
  <si>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</si>
  <si>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</si>
  <si>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</si>
  <si>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</si>
  <si>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</si>
  <si>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</si>
  <si>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</si>
  <si>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</si>
  <si>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</si>
  <si>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</si>
  <si>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</si>
  <si>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</si>
  <si>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</si>
  <si>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</si>
  <si>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</si>
  <si>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</si>
  <si>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</si>
  <si>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</si>
  <si>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</si>
  <si>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</si>
  <si>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</si>
  <si>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</si>
  <si>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</si>
  <si>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</si>
  <si>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</si>
  <si>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</si>
  <si>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</si>
  <si>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</si>
  <si>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</si>
  <si>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</si>
  <si>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</si>
  <si>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</si>
  <si>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</si>
  <si>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</si>
  <si>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</si>
  <si>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</si>
  <si>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</si>
  <si>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</si>
  <si>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</si>
  <si>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</si>
  <si>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</si>
  <si>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</si>
  <si>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</si>
  <si>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</si>
  <si>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</si>
  <si>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</si>
  <si>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</si>
  <si>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</si>
  <si>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</si>
  <si>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</si>
  <si>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</si>
  <si>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</si>
  <si>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</si>
  <si>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</si>
  <si>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</si>
  <si>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</si>
  <si>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</si>
  <si>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</si>
  <si>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</si>
  <si>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</si>
  <si>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</si>
  <si>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</si>
  <si>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</si>
  <si>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</si>
  <si>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</si>
  <si>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</si>
  <si>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</si>
  <si>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</si>
  <si>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</si>
  <si>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</si>
  <si>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</si>
  <si>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</si>
  <si>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</si>
  <si>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</si>
  <si>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</si>
  <si>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</si>
  <si>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</si>
  <si>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</si>
  <si>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</si>
  <si>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</si>
  <si>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</si>
  <si>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</si>
  <si>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</si>
  <si>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</si>
  <si>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</si>
  <si>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</si>
  <si>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</si>
  <si>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</si>
  <si>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</si>
  <si>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</si>
  <si>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</si>
  <si>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moved need 80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</si>
  <si>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</si>
  <si>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</si>
  <si>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</si>
  <si>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</si>
  <si>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</si>
  <si>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</si>
  <si>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</si>
  <si>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</si>
  <si>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</si>
  <si>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</si>
  <si>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</si>
  <si>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</si>
  <si>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</si>
  <si>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</si>
  <si>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</si>
  <si>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</si>
  <si>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</si>
  <si>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</si>
  <si>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</si>
  <si>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</si>
  <si>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</si>
  <si>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</si>
  <si>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</si>
  <si>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</si>
  <si>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</si>
  <si>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</si>
  <si>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</si>
  <si>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</si>
  <si>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</si>
  <si>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</si>
  <si>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</si>
  <si>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</si>
  <si>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</si>
  <si>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</si>
  <si>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</si>
  <si>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</si>
  <si>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</si>
  <si>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</si>
  <si>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</si>
  <si>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</si>
  <si>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</si>
  <si>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</si>
  <si>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</si>
  <si>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</si>
  <si>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</si>
  <si>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</si>
  <si>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</si>
  <si>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</si>
  <si>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</si>
  <si>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</si>
  <si>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</si>
  <si>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</si>
  <si>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</si>
  <si>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</si>
  <si>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</si>
  <si>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</si>
  <si>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</si>
  <si>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</si>
  <si>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</si>
  <si>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</si>
  <si>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</si>
  <si>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</si>
  <si>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</si>
  <si>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</si>
  <si>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</si>
  <si>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</si>
  <si>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</si>
  <si>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</si>
  <si>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</si>
  <si>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</si>
  <si>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</si>
  <si>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</si>
  <si>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</si>
  <si>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</si>
  <si>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</si>
  <si>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</si>
  <si>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</si>
  <si>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</si>
  <si>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</si>
  <si>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</si>
  <si>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</si>
  <si>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</si>
  <si>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</si>
  <si>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</si>
  <si>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</si>
  <si>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150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</si>
  <si>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</si>
  <si>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</si>
  <si>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</si>
  <si>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</si>
  <si>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</si>
  <si>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</si>
  <si>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</si>
  <si>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</si>
  <si>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</si>
  <si>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was access night issue located at USF area /90 min</t>
  </si>
  <si>
    <t>PCM-20251116-00000202</t>
  </si>
  <si>
    <t xml:space="preserve">was  access night issue located at USF area /90 min </t>
  </si>
  <si>
    <t>PCM-20251116-00000440</t>
  </si>
  <si>
    <t>60 min</t>
  </si>
  <si>
    <t xml:space="preserve">no pcm </t>
  </si>
  <si>
    <t>jed0599</t>
  </si>
  <si>
    <t>35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</si>
  <si>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</si>
  <si>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</si>
  <si>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</si>
  <si>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</si>
  <si>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</si>
  <si>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</si>
  <si>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</si>
  <si>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</si>
  <si>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</si>
  <si>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</si>
  <si>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PCM-20251116-00000385</t>
  </si>
  <si>
    <t>EM team moved need 20 min</t>
  </si>
  <si>
    <t>PCM-20251116-00000422</t>
  </si>
  <si>
    <t>EM team moved need 45 min</t>
  </si>
  <si>
    <t>PCM-20251116-00000457</t>
  </si>
  <si>
    <t>EM team moved need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</si>
</sst>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7" totalsRowShown="0" headerRowDxfId="31" dataDxfId="30" headerRowBorderDxfId="28" tableBorderDxfId="29">
  <autoFilter ref="A1:L1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314.32074363425636</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0.18600983796204673</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45977.269169560182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45977.269169560182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45977.269169560182</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45977.269169560182</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45977.269169560182</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45977.269169560182</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45977.269169560182</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45977.269169560182</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45977.269169560182</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45977.269169560182</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45977.269169560182</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45977.269169560182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45977.269169560182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45977.269169560182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45977.269169560182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45977.269169560182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45977.269169560182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45977.269169560182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45977.269169560182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45977.269169560182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45977.269169560182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45977.269169560182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45977.269169560182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45977.269169560182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45977.269169560182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45977.269169560182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45977.269169560182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45977.269169560182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45977.269169560182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45977.269169560182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45977.269169560182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45977.269169560182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45977.269169560182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45977.269169560182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45977.269169560182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45977.269169560182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45977.269169560182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45977.269169560182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45977.269169560182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45977.269169560182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45977.269169560182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45977.269169560182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45977.269169560182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45977.269169560182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45977.269169560182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45977.269169560182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45977.269169560182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45977.269169560182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45977.269169560182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45977.269169560182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45977.269169560182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45977.269169560182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45977.269169560182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45977.269169560182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45977.269169560182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45977.269169560182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45977.269169560182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45977.269169560182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45977.269169560182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45977.269169560182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45977.269169560182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45977.269169560182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45977.269169560182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45977.269169560182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45977.269169560182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45977.269169560182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45977.269169560182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45977.269169560182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45977.269169560182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45977.269169560182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45977.269169560182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45977.269169560182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45977.269169560182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45977.269169560182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45977.269169560182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45977.269169560182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45977.269169560182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45977.269169560182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45977.269169560182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45977.269169560182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45977.269169560182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45977.269169560182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45977.269169560182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45977.269169560182</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753F7B6C-95E8-4F8F-9CD8-E59F375C874B}"/>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tabSelected="1"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152.26933159722103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0.83282696759124519</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0.54607928240147885</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0.33664641203358769</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0.25024594907154096</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45977.269169560182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45977.269169560182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45977.269169560182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45977.269169560182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45977.269169560182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45977.269169560182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45977.269169560182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45977.269169560182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45977.269169560182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45977.269169560182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45977.269169560182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45977.269169560182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45977.269169560182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45977.269169560182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45977.269169560182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45977.269169560182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45977.269169560182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45977.269169560182</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45977.269169560182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45977.269169560182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45977.269169560182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45977.269169560182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45977.269169560182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45977.269169560182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45977.269169560182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45977.269169560182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45977.269169560182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45977.269169560182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45977.269169560182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45977.269169560182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45977.269169560182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45977.269169560182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45977.269169560182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45977.269169560182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45977.269169560182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45977.269169560182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45977.269169560182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45977.269169560182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45977.269169560182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45977.269169560182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45977.269169560182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45977.269169560182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45977.269169560182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45977.269169560182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45977.269169560182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45977.269169560182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45977.269169560182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45977.269169560182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45977.269169560182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45977.269169560182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45977.269169560182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45977.269169560182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45977.269169560182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45977.269169560182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45977.269169560182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45977.269169560182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45977.269169560182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45977.269169560182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45977.269169560182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45977.269169560182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45977.269169560182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45977.269169560182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45977.269169560182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45977.269169560182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45977.269169560182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45977.269169560182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45977.269169560182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45977.269169560182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45977.269169560182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45977.269169560182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45977.269169560182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45977.269169560182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45977.269169560182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45977.269169560182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45977.269169560182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45977.269169560182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45977.269169560182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45977.269169560182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45977.269169560182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45977.269169560182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45977.269169560182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45977.269169560182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45977.269169560182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45977.269169560182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45977.269169560182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45977.269169560182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45977.269169560182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45977.269169560182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45977.269169560182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45977.269169560182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45977.269169560182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45977.269169560182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45977.269169560182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45977.269169560182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45977.269169560182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45977.269169560182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45977.269169560182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45977.269169560182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45977.269169560182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45977.269169560182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45977.269169560182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45977.269169560182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45977.269169560182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45977.269169560182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45977.269169560182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45977.269169560182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45977.269169560182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45977.269169560182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45977.269169560182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45977.269169560182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45977.269169560182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45977.269169560182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45977.269169560182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45977.269169560182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45977.269169560182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45977.269169560182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45977.269169560182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45977.269169560182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45977.269169560182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45977.269169560182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45977.269169560182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45977.269169560182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45977.269169560182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45977.269169560182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45977.269169560182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45977.269169560182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45977.269169560182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45977.269169560182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45977.269169560182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45977.269169560182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45977.269169560182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45977.269169560182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45977.269169560182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45977.269169560182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45977.269169560182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45977.269169560182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45977.269169560182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45977.269169560182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45977.269169560182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45977.269169560182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45977.269169560182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45977.269169560182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45977.269169560182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45977.269169560182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45977.269169560182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45977.269169560182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45977.269169560182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45977.269169560182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45977.269169560182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45977.269169560182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45977.269169560182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45977.269169560182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45977.269169560182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45977.269169560182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45977.269169560182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45977.269169560182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45977.269169560182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45977.269169560182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45977.269169560182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45977.269169560182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45977.269169560182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45977.269169560182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45977.269169560182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45977.269169560182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45977.269169560182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45977.269169560182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45977.269169560182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45977.269169560182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45977.269169560182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45977.269169560182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45977.269169560182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45977.269169560182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45977.269169560182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45977.269169560182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45977.269169560182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45977.269169560182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45977.269169560182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45977.269169560182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45977.269169560182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45977.269169560182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45977.269169560182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45977.269169560182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45977.269169560182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45977.269169560182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45977.269169560182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45977.269169560182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45977.269169560182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45977.269169560182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45977.269169560182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45977.269169560182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45977.269169560182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45977.269169560182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45977.269169560182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45977.269169560182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45977.269169560182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45977.269169560182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45977.269169560182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45977.269169560182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45977.269169560182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45977.269169560182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45977.269169560182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45977.269169560182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45977.269169560182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45977.269169560182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45977.269169560182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45977.269169560182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45977.269169560182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45977.269169560182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45977.269169560182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45977.269169560182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45977.269169560182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45977.269169560182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45977.269169560182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45977.269169560182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45977.269169560182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45977.269169560182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45977.269169560182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45977.269169560182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45977.269169560182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45977.269169560182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45977.269169560182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45977.269169560182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45977.269169560182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45977.269169560182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45977.269169560182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45977.269169560182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45977.269169560182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45977.269169560182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45977.269169560182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45977.269169560182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45977.269169560182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45977.269169560182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45977.269169560182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45977.269169560182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45977.269169560182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45977.269169560182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45977.269169560182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45977.269169560182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45977.269169560182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45977.269169560182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45977.269169560182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45977.269169560182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45977.269169560182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45977.269169560182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45977.269169560182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45977.269169560182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45977.269169560182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45977.269169560182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45977.269169560182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45977.269169560182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45977.269169560182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45977.269169560182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45977.269169560182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45977.269169560182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45977.269169560182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45977.269169560182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45977.269169560182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45977.269169560182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45977.269169560182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45977.269169560182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45977.269169560182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45977.269169560182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45977.269169560182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45977.269169560182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45977.269169560182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45977.269169560182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45977.269169560182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45977.269169560182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45977.269169560182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45977.269169560182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45977.269169560182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45977.269169560182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45977.269169560182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45977.269169560182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45977.269169560182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45977.269169560182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45977.269169560182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45977.269169560182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45977.269169560182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45977.269169560182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45977.269169560182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45977.269169560182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45977.269169560182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45977.269169560182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45977.269169560182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45977.269169560182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45977.269169560182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45977.269169560182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45977.269169560182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45977.269169560182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45977.269169560182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45977.269169560182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45977.269169560182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45977.269169560182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45977.269169560182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45977.269169560182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45977.269169560182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45977.269169560182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45977.269169560182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45977.269169560182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45977.269169560182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45977.269169560182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45977.269169560182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45977.269169560182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45977.269169560182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45977.269169560182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45977.269169560182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45977.269169560182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45977.269169560182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45977.269169560182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45977.269169560182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45977.269169560182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45977.269169560182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45977.269169560182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45977.269169560182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45977.269169560182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45977.269169560182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45977.269169560182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45977.269169560182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45977.269169560182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45977.269169560182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45977.269169560182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45977.269169560182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45977.269169560182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45977.269169560182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45977.269169560182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45977.269169560182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45977.269169560182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45977.269169560182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45977.269169560182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45977.269169560182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45977.269169560182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45977.269169560182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45977.269169560182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45977.269169560182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45977.269169560182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45977.269169560182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45977.269169560182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45977.269169560182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45977.269169560182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45977.269169560182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45977.269169560182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45977.269169560182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45977.269169560182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45977.269169560182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45977.269169560182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45977.269169560182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45977.269169560182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45977.269169560182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45977.269169560182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45977.269169560182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45977.269169560182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45977.269169560182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45977.269169560182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45977.269169560182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45977.269169560182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45977.269169560182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45977.269169560182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45977.269169560182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45977.269169560182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45977.269169560182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45977.269169560182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45977.269169560182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45977.269169560182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45977.269169560182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45977.269169560182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45977.269169560182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45977.269169560182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45977.269169560182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45977.269169560182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45977.269169560182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45977.269169560182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45977.269169560182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45977.269169560182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45977.269169560182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45977.269169560182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45977.269169560182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45977.269169560182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45977.269169560182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45977.269169560182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45977.269169560182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45977.269169560182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45977.269169560182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45977.269169560182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45977.269169560182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45977.269169560182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45977.269169560182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45977.269169560182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45977.269169560182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45977.269169560182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45977.269169560182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45977.269169560182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45977.269169560182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45977.269169560182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45977.269169560182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45977.269169560182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45977.269169560182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45977.269169560182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45977.269169560182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45977.269169560182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45977.269169560182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45977.269169560182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45977.269169560182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45977.269169560182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45977.269169560182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45977.269169560182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45977.269169560182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45977.269169560182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45977.269169560182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45977.269169560182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45977.269169560182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45977.269169560182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45977.269169560182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45977.269169560182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45977.269169560182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45977.269169560182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45977.269169560182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45977.269169560182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45977.269169560182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45977.269169560182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45977.269169560182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45977.269169560182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45977.269169560182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45977.269169560182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45977.269169560182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45977.269169560182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45977.269169560182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45977.269169560182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45977.269169560182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45977.269169560182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45977.269169560182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45977.269169560182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45977.269169560182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45977.269169560182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45977.269169560182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45977.269169560182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45977.269169560182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45977.269169560182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45977.269169560182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45977.269169560182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45977.269169560182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45977.269169560182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45977.269169560182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45977.269169560182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45977.269169560182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45977.269169560182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45977.269169560182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45977.269169560182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45977.269169560182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45977.269169560182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45977.269169560182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45977.269169560182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45977.269169560182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45977.269169560182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45977.269169560182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45977.269169560182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45977.269169560182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45977.269169560182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45977.269169560182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45977.269169560182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45977.269169560182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45977.269169560182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45977.269169560182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45977.269169560182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45977.269169560182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45977.269169560182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45977.269169560182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45977.269169560182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45977.269169560182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45977.269169560182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45977.269169560182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45977.269169560182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45977.269169560182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45977.269169560182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45977.269169560182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45977.269169560182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45977.269169560182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45977.269169560182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45977.269169560182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45977.269169560182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45977.269169560182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45977.269169560182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45977.269169560182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45977.269169560182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45977.269169560182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45977.269169560182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45977.269169560182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45977.269169560182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45977.269169560182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45977.269169560182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45977.269169560182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45977.269169560182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45977.269169560182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45977.269169560182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45977.269169560182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45977.269169560182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45977.269169560182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45977.269169560182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45977.269169560182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45977.269169560182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45977.269169560182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45977.269169560182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45977.269169560182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45977.269169560182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45977.269169560182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45977.269169560182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45977.269169560182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45977.269169560182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45977.269169560182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45977.269169560182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45977.269169560182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45977.269169560182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45977.269169560182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45977.269169560182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45977.269169560182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45977.269169560182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45977.269169560182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45977.269169560182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45977.269169560182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45977.269169560182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45977.269169560182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45977.269169560182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45977.269169560182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45977.269169560182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45977.269169560182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45977.269169560182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45977.269169560182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45977.269169560182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45977.269169560182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45977.269169560182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45977.269169560182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45977.269169560182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45977.269169560182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45977.269169560182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45977.269169560182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45977.269169560182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45977.269169560182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45977.269169560182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45977.269169560182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45977.269169560182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45977.269169560182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45977.269169560182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45977.269169560182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45977.269169560182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45977.269169560182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45977.269169560182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45977.269169560182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45977.269169560182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45977.269169560182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45977.269169560182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45977.269169560182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45977.269169560182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45977.269169560182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45977.269169560182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45977.269169560182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45977.269169560182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45977.269169560182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45977.269169560182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45977.269169560182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45977.269169560182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45977.269169560182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45977.269169560182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45977.269169560182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45977.269169560182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45977.269169560182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45977.269169560182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45977.269169560182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45977.269169560182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45977.269169560182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45977.269169560182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45977.269169560182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45977.269169560182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45977.269169560182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45977.269169560182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45977.269169560182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45977.269169560182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45977.269169560182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45977.269169560182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45977.269169560182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45977.269169560182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45977.269169560182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45977.269169560182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45977.269169560182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45977.269169560182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45977.269169560182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45977.269169560182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45977.269169560182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45977.269169560182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45977.269169560182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45977.269169560182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45977.269169560182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45977.269169560182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45977.269169560182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45977.269169560182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45977.269169560182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45977.269169560182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45977.269169560182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45977.269169560182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45977.269169560182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45977.269169560182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45977.269169560182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45977.269169560182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45977.269169560182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45977.269169560182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45977.269169560182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45977.269169560182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45977.269169560182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45977.269169560182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45977.269169560182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45977.269169560182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45977.269169560182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45977.269169560182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45977.269169560182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45977.269169560182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45977.269169560182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45977.269169560182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45977.269169560182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45977.269169560182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45977.269169560182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45977.269169560182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45977.269169560182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45977.269169560182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45977.269169560182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45977.269169560182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45977.269169560182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45977.269169560182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45977.269169560182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45977.269169560182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45977.269169560182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45977.269169560182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45977.269169560182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45977.269169560182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45977.269169560182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45977.269169560182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45977.269169560182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45977.269169560182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45977.269169560182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45977.269169560182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45977.269169560182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45977.269169560182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45977.269169560182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45977.269169560182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45977.269169560182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45977.269169560182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45977.269169560182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45977.269169560182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45977.269169560182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45977.269169560182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45977.269169560182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45977.269169560182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45977.269169560182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45977.269169560182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45977.269169560182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45977.269169560182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45977.269169560182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45977.269169560182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45977.269169560182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45977.269169560182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45977.269169560182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45977.269169560182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45977.269169560182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45977.269169560182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45977.269169560182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45977.269169560182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45977.269169560182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45977.269169560182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45977.269169560182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45977.269169560182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45977.269169560182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45977.269169560182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45977.269169560182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45977.269169560182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45977.269169560182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45977.269169560182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45977.269169560182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45977.269169560182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45977.269169560182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45977.269169560182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45977.269169560182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45977.269169560182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45977.269169560182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45977.269169560182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45977.269169560182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45977.269169560182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45977.269169560182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45977.269169560182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45977.269169560182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45977.269169560182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45977.269169560182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45977.269169560182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45977.269169560182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45977.269169560182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45977.269169560182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45977.269169560182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45977.269169560182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45977.269169560182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45977.269169560182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45977.269169560182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45977.269169560182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45977.269169560182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45977.269169560182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45977.269169560182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45977.269169560182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45977.269169560182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45977.269169560182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45977.269169560182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45977.269169560182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45977.269169560182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45977.269169560182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45977.269169560182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45977.269169560182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45977.269169560182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45977.269169560182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45977.269169560182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45977.269169560182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45977.269169560182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45977.269169560182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45977.269169560182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45977.269169560182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45977.269169560182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45977.269169560182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45977.269169560182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45977.269169560182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45977.269169560182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45977.269169560182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45977.269169560182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45977.269169560182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45977.269169560182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45977.269169560182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45977.269169560182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45977.269169560182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45977.269169560182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45977.269169560182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45977.269169560182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45977.269169560182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45977.269169560182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45977.269169560182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45977.269169560182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45977.269169560182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45977.269169560182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45977.269169560182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45977.269169560182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45977.269169560182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45977.269169560182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45977.269169560182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45977.269169560182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45977.269169560182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45977.269169560182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45977.269169560182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45977.269169560182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45977.269169560182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45977.269169560182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45977.269169560182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45977.269169560182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45977.269169560182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45977.269169560182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45977.269169560182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45977.269169560182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45977.269169560182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45977.269169560182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45977.269169560182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45977.269169560182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45977.269169560182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45977.269169560182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45977.269169560182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45977.269169560182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45977.269169560182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45977.269169560182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45977.269169560182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45977.269169560182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45977.269169560182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45977.269169560182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45977.269169560182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45977.269169560182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45977.269169560182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45977.269169560182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45977.269169560182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45977.269169560182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45977.269169560182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45977.269169560182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45977.269169560182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45977.269169560182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45977.269169560182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45977.269169560182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45977.269169560182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45977.269169560182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45977.269169560182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45977.269169560182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45977.269169560182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45977.269169560182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45977.269169560182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45977.269169560182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45977.269169560182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45977.269169560182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45977.269169560182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45977.269169560182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45977.269169560182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45977.269169560182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45977.269169560182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45977.269169560182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45977.269169560182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45977.269169560182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45977.269169560182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45977.269169560182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45977.269169560182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45977.269169560182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45977.269169560182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45977.269169560182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45977.269169560182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45977.269169560182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45977.269169560182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45977.269169560182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45977.269169560182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45977.269169560182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45977.269169560182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45977.269169560182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45977.269169560182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45977.269169560182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45977.269169560182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45977.269169560182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45977.269169560182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45977.269169560182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45977.269169560182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45977.269169560182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45977.269169560182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45977.269169560182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45977.269169560182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45977.269169560182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45977.269169560182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45977.269169560182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45977.269169560182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45977.269169560182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45977.269169560182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45977.269169560182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45977.269169560182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45977.269169560182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45977.269169560182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45977.269169560182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45977.269169560182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45977.269169560182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45977.269169560182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45977.269169560182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45977.269169560182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45977.269169560182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45977.269169560182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45977.269169560182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45977.269169560182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45977.269169560182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45977.269169560182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45977.269169560182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45977.269169560182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45977.269169560182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45977.269169560182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45977.269169560182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45977.269169560182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45977.269169560182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45977.269169560182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45977.269169560182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45977.269169560182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45977.269169560182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45977.269169560182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45977.269169560182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45977.269169560182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45977.269169560182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45977.269169560182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45977.269169560182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45977.269169560182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45977.269169560182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45977.269169560182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45977.269169560182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45977.269169560182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45977.269169560182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45977.269169560182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45977.269169560182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45977.269169560182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45977.269169560182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45977.269169560182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45977.269169560182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45977.269169560182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45977.269169560182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45977.269169560182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45977.269169560182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45977.269169560182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45977.269169560182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45977.269169560182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45977.269169560182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45977.269169560182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45977.269169560182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45977.269169560182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45977.269169560182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45977.269169560182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45977.269169560182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45977.269169560182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45977.269169560182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45977.269169560182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45977.269169560182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45977.269169560182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45977.269169560182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45977.269169560182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45977.269169560182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45977.269169560182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45977.269169560182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45977.269169560182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45977.269169560182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45977.269169560182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45977.269169560182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45977.269169560182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45977.269169560182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45977.269169560182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45977.269169560182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45977.269169560182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45977.269169560182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45977.269169560182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45977.269169560182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45977.269169560182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45977.269169560182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45977.269169560182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45977.269169560182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45977.269169560182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45977.269169560182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45977.269169560182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45977.269169560182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45977.269169560182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45977.269169560182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45977.269169560182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45977.269169560182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45977.269169560182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45977.269169560182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45977.269169560182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45977.269169560182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45977.269169560182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45977.269169560182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45977.269169560182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45977.269169560182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45977.269169560182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45977.269169560182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45977.269169560182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45977.269169560182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45977.269169560182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45977.269169560182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45977.269169560182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45977.269169560182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45977.269169560182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45977.269169560182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45977.269169560182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45977.269169560182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45977.269169560182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45977.269169560182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45977.269169560182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45977.269169560182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45977.269169560182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45977.269169560182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45977.269169560182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45977.269169560182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45977.269169560182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45977.269169560182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45977.269169560182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45977.269169560182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45977.269169560182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45977.269169560182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45977.269169560182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45977.269169560182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45977.269169560182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45977.269169560182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45977.269169560182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45977.269169560182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45977.269169560182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45977.269169560182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45977.269169560182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45977.269169560182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45977.269169560182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45977.269169560182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45977.269169560182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45977.269169560182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45977.269169560182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45977.269169560182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45977.269169560182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45977.269169560182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45977.269169560182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45977.269169560182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45977.269169560182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45977.269169560182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45977.269169560182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45977.269169560182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45977.269169560182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45977.269169560182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45977.269169560182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45977.269169560182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45977.269169560182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45977.269169560182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45977.269169560182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45977.269169560182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45977.269169560182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45977.269169560182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45977.269169560182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45977.269169560182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45977.269169560182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45977.269169560182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45977.269169560182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45977.269169560182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45977.269169560182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45977.269169560182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45977.269169560182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45977.269169560182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45977.269169560182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45977.269169560182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45977.269169560182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45977.269169560182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45977.269169560182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45977.269169560182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45977.269169560182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45977.269169560182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45977.269169560182</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273.7884519675863</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0.68006076388701331</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0.48289641203155043</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36693</v>
      </c>
      <c r="E5" s="95" t="s">
        <v>39021</v>
      </c>
      <c r="F5" s="96">
        <v>45977.092916666668</v>
      </c>
      <c r="G5" s="97">
        <f ca="1">IFERROR(NOW()-F5,"")</f>
        <v>0.1762528935141745</v>
      </c>
      <c r="H5" s="96">
        <v>45977.092881944445</v>
      </c>
      <c r="I5" s="135" t="str">
        <f>IFERROR(VLOOKUP(D5,DB!A:F,6,0),"")</f>
        <v>Generator-SG</v>
      </c>
      <c r="J5" s="135" t="str">
        <f>IFERROR(VLOOKUP(D5,DB!A:G,7,0),"")</f>
        <v>Weak</v>
      </c>
      <c r="K5" s="98" t="s">
        <v>39123</v>
      </c>
      <c r="L5" s="92" t="str">
        <f>IFERROR(VLOOKUP(D5,DB!A:I,9,0),"")</f>
        <v>Latis</v>
      </c>
    </row>
    <row r="6" spans="1:16" ht="15" customHeight="1">
      <c r="A6" s="135" t="s">
        <v>39124</v>
      </c>
      <c r="B6" s="135" t="str">
        <f>IFERROR(VLOOKUP(D6,DB!A:K,11,0),"")</f>
        <v>R4</v>
      </c>
      <c r="C6" s="94">
        <v>1</v>
      </c>
      <c r="D6" s="92" t="s">
        <v>37635</v>
      </c>
      <c r="E6" s="95" t="s">
        <v>39021</v>
      </c>
      <c r="F6" s="96">
        <v>45977.257638888892</v>
      </c>
      <c r="G6" s="97">
        <f ca="1">IFERROR(NOW()-F6,"")</f>
        <v>1.1530671290529426E-2</v>
      </c>
      <c r="H6" s="96">
        <v>45977.21802083333</v>
      </c>
      <c r="I6" s="135" t="str">
        <f>IFERROR(VLOOKUP(D6,DB!A:F,6,0),"")</f>
        <v>SCECO</v>
      </c>
      <c r="J6" s="135" t="str">
        <f>IFERROR(VLOOKUP(D6,DB!A:G,7,0),"")</f>
        <v>Dead</v>
      </c>
      <c r="K6" s="98" t="s">
        <v>39125</v>
      </c>
      <c r="L6" s="92" t="str">
        <f>IFERROR(VLOOKUP(D6,DB!A:I,9,0),"")</f>
        <v>Latis</v>
      </c>
    </row>
    <row r="7" spans="1:16" ht="15" customHeight="1">
      <c r="A7" s="135" t="s">
        <v>39126</v>
      </c>
      <c r="B7" s="135" t="str">
        <f>IFERROR(VLOOKUP(D7,DB!A:K,11,0),"")</f>
        <v>R4</v>
      </c>
      <c r="C7" s="94">
        <v>1</v>
      </c>
      <c r="D7" s="92" t="s">
        <v>39127</v>
      </c>
      <c r="E7" s="95" t="s">
        <v>39021</v>
      </c>
      <c r="F7" s="96"/>
      <c r="G7" s="97">
        <f ca="1">IFERROR(NOW()-F7,"")</f>
        <v>45977.269169560182</v>
      </c>
      <c r="H7" s="96">
        <v>45977.204305555555</v>
      </c>
      <c r="I7" s="135" t="str">
        <f>IFERROR(VLOOKUP(D7,DB!A:F,6,0),"")</f>
        <v>SCECO</v>
      </c>
      <c r="J7" s="135" t="str">
        <f>IFERROR(VLOOKUP(D7,DB!A:G,7,0),"")</f>
        <v>Dead</v>
      </c>
      <c r="K7" s="98" t="s">
        <v>39128</v>
      </c>
      <c r="L7" s="92" t="str">
        <f>IFERROR(VLOOKUP(D7,DB!A:I,9,0),"")</f>
        <v>Latis</v>
      </c>
    </row>
    <row r="8" spans="1:16" ht="15" customHeight="1">
      <c r="A8" s="135"/>
      <c r="B8" s="135" t="str">
        <f>IFERROR(VLOOKUP(D8,DB!A:K,11,0),"")</f>
        <v/>
      </c>
      <c r="C8" s="94"/>
      <c r="D8" s="92"/>
      <c r="E8" s="95"/>
      <c r="F8" s="96"/>
      <c r="G8" s="97">
        <f ca="1">IFERROR(NOW()-F8,"")</f>
        <v>45977.269169560182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45977.269169560182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45977.269169560182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45977.269169560182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45977.269169560182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45977.269169560182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45977.269169560182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45977.269169560182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45977.269169560182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45977.269169560182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45977.269169560182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45977.269169560182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45977.269169560182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45977.269169560182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45977.269169560182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45977.269169560182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45977.269169560182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45977.269169560182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45977.269169560182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45977.269169560182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45977.269169560182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45977.269169560182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45977.269169560182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45977.269169560182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45977.269169560182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45977.269169560182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45977.269169560182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45977.269169560182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45977.269169560182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45977.269169560182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45977.269169560182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45977.269169560182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45977.269169560182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45977.269169560182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45977.269169560182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45977.269169560182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45977.269169560182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45977.269169560182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45977.269169560182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45977.269169560182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45977.269169560182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45977.269169560182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45977.269169560182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45977.269169560182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45977.269169560182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45977.269169560182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45977.269169560182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45977.269169560182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45977.269169560182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45977.269169560182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45977.269169560182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45977.269169560182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45977.269169560182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45977.269169560182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45977.269169560182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45977.269169560182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45977.269169560182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45977.269169560182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45977.269169560182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45977.269169560182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45977.269169560182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45977.269169560182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45977.269169560182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45977.269169560182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45977.269169560182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45977.269169560182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45977.269169560182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45977.269169560182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45977.269169560182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45977.269169560182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45977.269169560182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45977.269169560182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45977.269169560182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45977.269169560182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45977.269169560182</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7"/>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39129</v>
      </c>
      <c r="B2" s="37" t="str">
        <f>IFERROR(VLOOKUP(D2,DB!A:K,11,0),"")</f>
        <v>R5</v>
      </c>
      <c r="C2" s="37">
        <v>3</v>
      </c>
      <c r="D2" s="107" t="s">
        <v>36011</v>
      </c>
      <c r="E2" s="37" t="s">
        <v>39021</v>
      </c>
      <c r="F2" s="38">
        <v>45891.832060185188</v>
      </c>
      <c r="G2" s="116">
        <f ca="1">IFERROR(NOW()-F2,"")</f>
        <v>85.437109374994179</v>
      </c>
      <c r="H2" s="38">
        <v>45891.790393518517</v>
      </c>
      <c r="I2" s="37" t="str">
        <f>IFERROR(VLOOKUP(D2,DB!A:F,6,0),"")</f>
        <v>Generator-SG</v>
      </c>
      <c r="J2" s="37" t="str">
        <f>IFERROR(VLOOKUP(D2,DB!A:G,7,0),"")</f>
        <v>Vandalized</v>
      </c>
      <c r="K2" s="37" t="s">
        <v>39130</v>
      </c>
      <c r="L2" s="37" t="str">
        <f>IFERROR(VLOOKUP(D2,DB!A:I,9,0),"")</f>
        <v>Latis</v>
      </c>
      <c r="M2" s="106"/>
    </row>
    <row r="3" spans="1:13" ht="30">
      <c r="A3" s="37" t="s">
        <v>39131</v>
      </c>
      <c r="B3" s="37" t="str">
        <f>IFERROR(VLOOKUP(D3,DB!A:K,11,0),"")</f>
        <v>R5</v>
      </c>
      <c r="C3" s="37">
        <v>1</v>
      </c>
      <c r="D3" s="37" t="s">
        <v>33268</v>
      </c>
      <c r="E3" s="37" t="s">
        <v>39024</v>
      </c>
      <c r="F3" s="38">
        <v>45926.188877314817</v>
      </c>
      <c r="G3" s="116">
        <f t="shared" ref="G3" ca="1" si="0">IFERROR(NOW()-F3,"")</f>
        <v>51.080292245365854</v>
      </c>
      <c r="H3" s="38">
        <v>45926.158159722225</v>
      </c>
      <c r="I3" s="37" t="str">
        <f>IFERROR(VLOOKUP(D3,DB!A:F,6,0),"")</f>
        <v>SCECO</v>
      </c>
      <c r="J3" s="37" t="str">
        <f>IFERROR(VLOOKUP(D3,DB!A:G,7,0),"")</f>
        <v>Good</v>
      </c>
      <c r="K3" s="37" t="s">
        <v>39132</v>
      </c>
      <c r="L3" s="37" t="str">
        <f>IFERROR(VLOOKUP(D3,DB!A:I,9,0),"")</f>
        <v>Latis</v>
      </c>
      <c r="M3" s="106"/>
    </row>
    <row r="4" spans="1:13" ht="48" customHeight="1">
      <c r="A4" s="124" t="s">
        <v>39133</v>
      </c>
      <c r="B4" s="124" t="str">
        <f>IFERROR(VLOOKUP(D4,DB!A:K,11,0),"")</f>
        <v>R5</v>
      </c>
      <c r="C4" s="124">
        <v>1</v>
      </c>
      <c r="D4" s="124" t="s">
        <v>34758</v>
      </c>
      <c r="E4" s="124" t="s">
        <v>39024</v>
      </c>
      <c r="F4" s="125">
        <v>45948.661111111112</v>
      </c>
      <c r="G4" s="126">
        <f t="shared" ref="G4" ca="1" si="1">IFERROR(NOW()-F4,"")</f>
        <v>28.608058449070086</v>
      </c>
      <c r="H4" s="125">
        <v>45948.661111111112</v>
      </c>
      <c r="I4" s="124" t="str">
        <f>IFERROR(VLOOKUP(D4,DB!A:F,6,0),"")</f>
        <v>SCECO</v>
      </c>
      <c r="J4" s="124" t="str">
        <f>IFERROR(VLOOKUP(D4,DB!A:G,7,0),"")</f>
        <v>Dead</v>
      </c>
      <c r="K4" s="124" t="s">
        <v>39134</v>
      </c>
      <c r="L4" s="124" t="str">
        <f>IFERROR(VLOOKUP(D4,DB!A:I,9,0),"")</f>
        <v>Latis</v>
      </c>
    </row>
    <row r="5" spans="1:13" ht="30.75">
      <c r="A5" s="124" t="s">
        <v>39135</v>
      </c>
      <c r="B5" s="124" t="s">
        <v>5443</v>
      </c>
      <c r="C5" s="124">
        <v>1</v>
      </c>
      <c r="D5" s="124" t="s">
        <v>32330</v>
      </c>
      <c r="E5" s="124" t="s">
        <v>39021</v>
      </c>
      <c r="F5" s="125">
        <v>45968.848599537036</v>
      </c>
      <c r="G5" s="126">
        <v>0.54726851851851854</v>
      </c>
      <c r="H5" s="125">
        <v>45968.827465277776</v>
      </c>
      <c r="I5" s="124" t="s">
        <v>22</v>
      </c>
      <c r="J5" s="124" t="s">
        <v>65</v>
      </c>
      <c r="K5" s="124" t="s">
        <v>39136</v>
      </c>
      <c r="L5" s="124" t="s">
        <v>8145</v>
      </c>
    </row>
    <row r="6" spans="1:13">
      <c r="A6" s="124" t="s">
        <v>39137</v>
      </c>
      <c r="B6" s="124" t="str">
        <f>IFERROR(VLOOKUP(D6,DB!A:K,11,0),"")</f>
        <v>R5</v>
      </c>
      <c r="C6" s="124">
        <v>1</v>
      </c>
      <c r="D6" s="124" t="s">
        <v>33027</v>
      </c>
      <c r="E6" s="124" t="s">
        <v>39021</v>
      </c>
      <c r="F6" s="158">
        <v>45977.009479166663</v>
      </c>
      <c r="G6" s="126">
        <f t="shared" ref="G6:G30" ca="1" si="2">IFERROR(NOW()-F6,"")</f>
        <v>0.25969039351912215</v>
      </c>
      <c r="H6" s="158">
        <v>45976.947858796295</v>
      </c>
      <c r="I6" s="124" t="str">
        <f>IFERROR(VLOOKUP(D6,DB!A:F,6,0),"")</f>
        <v>SCECO</v>
      </c>
      <c r="J6" s="124" t="str">
        <f>IFERROR(VLOOKUP(D6,DB!A:G,7,0),"")</f>
        <v>No BB Design</v>
      </c>
      <c r="K6" s="124" t="s">
        <v>39138</v>
      </c>
      <c r="L6" s="124" t="str">
        <f>IFERROR(VLOOKUP(D6,DB!A:I,9,0),"")</f>
        <v>Latis</v>
      </c>
    </row>
    <row r="7" spans="1:13">
      <c r="A7" s="124" t="s">
        <v>39139</v>
      </c>
      <c r="B7" s="124" t="str">
        <f>IFERROR(VLOOKUP(D7,DB!A:K,11,0),"")</f>
        <v>R5</v>
      </c>
      <c r="C7" s="124">
        <v>1</v>
      </c>
      <c r="D7" s="124" t="s">
        <v>35185</v>
      </c>
      <c r="E7" s="124" t="s">
        <v>39021</v>
      </c>
      <c r="F7" s="158">
        <v>45977.217291666668</v>
      </c>
      <c r="G7" s="126">
        <f t="shared" ca="1" si="2"/>
        <v>5.1877893514756579E-2</v>
      </c>
      <c r="H7" s="158">
        <v>45977.20516203704</v>
      </c>
      <c r="I7" s="124" t="str">
        <f>IFERROR(VLOOKUP(D7,DB!A:F,6,0),"")</f>
        <v>SCECO</v>
      </c>
      <c r="J7" s="124" t="str">
        <f>IFERROR(VLOOKUP(D7,DB!A:G,7,0),"")</f>
        <v>Vandalized</v>
      </c>
      <c r="K7" s="124" t="s">
        <v>39140</v>
      </c>
      <c r="L7" s="124" t="str">
        <f>IFERROR(VLOOKUP(D7,DB!A:I,9,0),"")</f>
        <v>Latis</v>
      </c>
    </row>
    <row r="8" spans="1:13">
      <c r="A8" s="124" t="s">
        <v>39141</v>
      </c>
      <c r="B8" s="124" t="str">
        <f>IFERROR(VLOOKUP(D8,DB!A:K,11,0),"")</f>
        <v>R5</v>
      </c>
      <c r="C8" s="124">
        <v>3</v>
      </c>
      <c r="D8" s="124" t="s">
        <v>37006</v>
      </c>
      <c r="E8" s="124" t="s">
        <v>39024</v>
      </c>
      <c r="F8" s="158">
        <v>45977.245358796295</v>
      </c>
      <c r="G8" s="126">
        <f t="shared" ca="1" si="2"/>
        <v>2.3810763887013309E-2</v>
      </c>
      <c r="H8" s="158">
        <v>45977.236180555556</v>
      </c>
      <c r="I8" s="124" t="str">
        <f>IFERROR(VLOOKUP(D8,DB!A:F,6,0),"")</f>
        <v>Generator-SG</v>
      </c>
      <c r="J8" s="124" t="str">
        <f>IFERROR(VLOOKUP(D8,DB!A:G,7,0),"")</f>
        <v>Vandalized</v>
      </c>
      <c r="K8" s="124" t="s">
        <v>39142</v>
      </c>
      <c r="L8" s="124" t="str">
        <f>IFERROR(VLOOKUP(D8,DB!A:I,9,0),"")</f>
        <v>Latis</v>
      </c>
    </row>
    <row r="9" spans="1:13">
      <c r="A9" s="124" t="s">
        <v>39143</v>
      </c>
      <c r="B9" s="124" t="str">
        <f>IFERROR(VLOOKUP(D9,DB!A:K,11,0),"")</f>
        <v>R5</v>
      </c>
      <c r="C9" s="124">
        <v>1</v>
      </c>
      <c r="D9" s="124" t="s">
        <v>33490</v>
      </c>
      <c r="E9" s="124" t="s">
        <v>39024</v>
      </c>
      <c r="F9" s="158">
        <v>45977.263009259259</v>
      </c>
      <c r="G9" s="126">
        <f t="shared" ca="1" si="2"/>
        <v>6.1603009235113859E-3</v>
      </c>
      <c r="H9" s="158">
        <v>45977.230844907404</v>
      </c>
      <c r="I9" s="124" t="str">
        <f>IFERROR(VLOOKUP(D9,DB!A:F,6,0),"")</f>
        <v>SCECO</v>
      </c>
      <c r="J9" s="124" t="str">
        <f>IFERROR(VLOOKUP(D9,DB!A:G,7,0),"")</f>
        <v>Dead</v>
      </c>
      <c r="K9" s="124" t="s">
        <v>39144</v>
      </c>
      <c r="L9" s="124" t="str">
        <f>IFERROR(VLOOKUP(D9,DB!A:I,9,0),"")</f>
        <v>Latis</v>
      </c>
    </row>
    <row r="10" spans="1:13">
      <c r="A10" s="124"/>
      <c r="B10" s="124" t="str">
        <f>IFERROR(VLOOKUP(D10,DB!A:K,11,0),"")</f>
        <v/>
      </c>
      <c r="C10" s="124"/>
      <c r="D10" s="124"/>
      <c r="E10" s="124"/>
      <c r="F10" s="124"/>
      <c r="G10" s="126">
        <f t="shared" ca="1" si="2"/>
        <v>45977.269169560182</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45977.269169560182</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45977.269169560182</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45977.269169560182</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45977.269169560182</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45977.269169560182</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45977.269169560182</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45977.269169560182</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45977.269169560182</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45977.269169560182</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45977.269169560182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45977.269169560182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45977.269169560182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45977.269169560182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45977.269169560182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45977.269169560182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45977.269169560182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45977.269169560182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45977.269169560182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45977.269169560182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45977.269169560182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ref="G31:G94" ca="1" si="3">IFERROR(NOW()-F31,"")</f>
        <v>45977.269169560182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45977.269169560182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45977.269169560182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45977.269169560182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45977.269169560182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45977.269169560182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45977.269169560182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45977.269169560182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45977.269169560182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45977.269169560182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45977.269169560182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45977.269169560182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45977.269169560182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45977.269169560182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45977.269169560182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45977.269169560182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45977.269169560182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45977.269169560182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45977.269169560182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45977.269169560182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45977.269169560182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45977.269169560182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45977.269169560182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45977.269169560182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45977.269169560182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45977.269169560182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45977.269169560182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45977.269169560182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45977.269169560182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45977.269169560182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45977.269169560182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45977.269169560182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45977.269169560182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45977.269169560182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45977.269169560182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45977.269169560182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45977.269169560182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45977.269169560182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45977.269169560182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45977.269169560182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45977.269169560182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45977.269169560182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45977.269169560182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45977.269169560182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45977.269169560182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45977.269169560182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45977.269169560182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45977.269169560182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45977.269169560182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45977.269169560182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45977.269169560182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45977.269169560182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45977.269169560182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45977.269169560182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45977.269169560182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45977.269169560182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45977.269169560182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45977.269169560182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45977.269169560182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45977.269169560182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45977.269169560182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45977.269169560182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45977.269169560182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45977.269169560182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4">IFERROR(NOW()-F95,"")</f>
        <v>45977.269169560182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45977.269169560182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45977.269169560182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45977.269169560182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45977.269169560182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45977.269169560182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45977.269169560182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45977.269169560182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45977.269169560182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45977.269169560182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45977.269169560182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45977.269169560182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45977.269169560182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45977.269169560182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45977.269169560182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45977.269169560182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45977.269169560182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45977.269169560182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45977.269169560182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45977.269169560182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45977.269169560182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45977.269169560182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45977.269169560182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45977.269169560182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45977.269169560182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45977.269169560182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45977.269169560182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45977.269169560182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45977.269169560182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45977.269169560182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45977.269169560182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45977.269169560182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45977.269169560182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45977.269169560182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45977.269169560182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45977.269169560182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45977.269169560182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45977.269169560182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45977.269169560182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45977.269169560182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45977.269169560182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45977.269169560182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45977.269169560182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45977.269169560182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45977.269169560182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45977.269169560182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45977.269169560182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45977.269169560182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45977.269169560182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45977.269169560182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45977.269169560182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45977.269169560182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45977.269169560182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45977.269169560182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45977.269169560182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45977.269169560182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45977.269169560182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45977.269169560182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45977.269169560182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45977.269169560182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45977.269169560182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45977.269169560182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45977.269169560182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45977.269169560182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5">IFERROR(NOW()-F159,"")</f>
        <v>45977.269169560182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45977.269169560182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45977.269169560182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45977.269169560182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45977.269169560182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45977.269169560182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45977.269169560182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45977.269169560182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45977.269169560182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45977.269169560182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45977.269169560182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45977.269169560182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45977.269169560182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45977.269169560182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45977.269169560182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45977.269169560182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45977.269169560182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45977.269169560182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45977.269169560182</v>
      </c>
      <c r="H177" s="124"/>
      <c r="I177" s="124" t="str">
        <f>IFERROR(VLOOKUP(D177,DB!A:F,6,0),"")</f>
        <v/>
      </c>
      <c r="J177" s="124" t="str">
        <f>IFERROR(VLOOKUP(D177,DB!A:G,7,0),"")</f>
        <v/>
      </c>
      <c r="K177" s="124"/>
      <c r="L177" s="124" t="str">
        <f>IFERROR(VLOOKUP(D177,DB!A:I,9,0),"")</f>
        <v/>
      </c>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sheetData>
  <dataValidations count="2">
    <dataValidation allowBlank="1" showInputMessage="1" showErrorMessage="1" sqref="E1" xr:uid="{920C6338-E771-4DAE-8C89-92A9093EA4DE}"/>
    <dataValidation type="list" allowBlank="1" showInputMessage="1" showErrorMessage="1" sqref="E2:E1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45977.269169560182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45977.269169560182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45977.269169560182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45977.269169560182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45977.269169560182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45977.269169560182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45977.269169560182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45977.269169560182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45977.269169560182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45977.269169560182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45977.269169560182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45977.269169560182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45977.269169560182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45977.269169560182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45977.269169560182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45977.269169560182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45977.269169560182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45977.269169560182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45977.269169560182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45977.269169560182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45977.269169560182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45977.269169560182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45977.269169560182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45977.269169560182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45977.269169560182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45977.269169560182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45977.269169560182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45977.269169560182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45977.269169560182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45977.269169560182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45977.269169560182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45977.269169560182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45977.269169560182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45977.269169560182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45977.269169560182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45977.269169560182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45977.269169560182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45977.269169560182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45977.269169560182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45977.269169560182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45977.269169560182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45977.269169560182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45977.269169560182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45977.269169560182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45977.269169560182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45977.269169560182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45977.269169560182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45977.269169560182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45977.269169560182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45977.269169560182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45977.269169560182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45977.269169560182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45977.269169560182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45977.269169560182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45977.269169560182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45977.269169560182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45977.269169560182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45977.269169560182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45977.269169560182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45977.269169560182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45977.269169560182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45977.269169560182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45977.269169560182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45977.269169560182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45977.269169560182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45977.269169560182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45977.269169560182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45977.269169560182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45977.269169560182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45977.269169560182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45977.269169560182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45977.269169560182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45977.269169560182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45977.269169560182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45977.269169560182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45977.269169560182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45977.269169560182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45977.269169560182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45977.269169560182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45977.269169560182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45977.269169560182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45977.269169560182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45977.269169560182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45977.269169560182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45977.269169560182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45977.269169560182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45977.269169560182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45977.269169560182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45977.269169560182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45977.269169560182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45977.269169560182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45977.269169560182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45977.269169560182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45977.269169560182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45977.269169560182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45977.269169560182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45977.269169560182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45977.269169560182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45977.269169560182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45977.269169560182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45977.269169560182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45977.269169560182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45977.269169560182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45977.269169560182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45977.269169560182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45977.269169560182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45977.269169560182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45977.269169560182</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2025-11-16T03:29:37Z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