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71" documentId="13_ncr:1_{F6CB121F-512D-4AA6-A0C1-0FB36C537598}" xr6:coauthVersionLast="47" xr6:coauthVersionMax="47" xr10:uidLastSave="{9AA9A146-2021-4A2D-BDB9-F520CFACC35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L2" i="6"/>
  <c r="L3" i="6"/>
  <c r="L4" i="6"/>
  <c r="L5" i="6"/>
  <c r="L6" i="6"/>
  <c r="L7" i="6"/>
  <c r="L8" i="6"/>
  <c r="L9" i="6"/>
  <c r="I2" i="6"/>
  <c r="I3" i="6"/>
  <c r="I4" i="6"/>
  <c r="I5" i="6"/>
  <c r="I6" i="6"/>
  <c r="I7" i="6"/>
  <c r="I8" i="6"/>
  <c r="I9" i="6"/>
  <c r="G2" i="6"/>
  <c r="G3" i="6"/>
  <c r="G4" i="6"/>
  <c r="G5" i="6"/>
  <c r="G6" i="6"/>
  <c r="G7" i="6"/>
  <c r="G8" i="6"/>
  <c r="G9" i="6"/>
  <c r="B2" i="6"/>
  <c r="B3" i="6"/>
  <c r="B4" i="6"/>
  <c r="B5" i="6"/>
  <c r="B6" i="6"/>
  <c r="B7" i="6"/>
  <c r="B8" i="6"/>
  <c r="B9" i="6"/>
  <c r="J2" i="6"/>
  <c r="J3" i="6"/>
  <c r="J4" i="6"/>
  <c r="J5" i="6"/>
  <c r="J6" i="6"/>
  <c r="J7" i="6"/>
  <c r="J8" i="6"/>
  <c r="J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<sst xmlns="http://schemas.openxmlformats.org/spreadsheetml/2006/main" count="180318" uniqueCount="39141">
  <si>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</si>
  <si>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</si>
  <si>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</si>
  <si>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</si>
  <si>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</si>
  <si>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</si>
  <si>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</si>
  <si>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</si>
  <si>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</si>
  <si>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</si>
  <si>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</si>
  <si>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</si>
  <si>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</si>
  <si>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</si>
  <si>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</si>
  <si>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</si>
  <si>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</si>
  <si>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</si>
  <si>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</si>
  <si>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</si>
  <si>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</si>
  <si>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</si>
  <si>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</si>
  <si>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</si>
  <si>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</si>
  <si>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</si>
  <si>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</si>
  <si>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</si>
  <si>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</si>
  <si>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</si>
  <si>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</si>
  <si>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</si>
  <si>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</si>
  <si>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</si>
  <si>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</si>
  <si>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</si>
  <si>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</si>
  <si>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</si>
  <si>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</si>
  <si>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</si>
  <si>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</si>
  <si>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</si>
  <si>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</si>
  <si>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</si>
  <si>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</si>
  <si>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</si>
  <si>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</si>
  <si>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</si>
  <si>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</si>
  <si>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</si>
  <si>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</si>
  <si>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</si>
  <si>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</si>
  <si>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</si>
  <si>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</si>
  <si>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</si>
  <si>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</si>
  <si>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</si>
  <si>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</si>
  <si>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</si>
  <si>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</si>
  <si>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</si>
  <si>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</si>
  <si>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</si>
  <si>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</si>
  <si>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</si>
  <si>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</si>
  <si>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</si>
  <si>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</si>
  <si>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</si>
  <si>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</si>
  <si>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</si>
  <si>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</si>
  <si>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</si>
  <si>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</si>
  <si>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</si>
  <si>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</si>
  <si>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</si>
  <si>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</si>
  <si>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</si>
  <si>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</si>
  <si>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</si>
  <si>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</si>
  <si>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</si>
  <si>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</si>
  <si>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</si>
  <si>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</si>
  <si>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</si>
  <si>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</si>
  <si>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</si>
  <si>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</si>
  <si>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</si>
  <si>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</si>
  <si>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</si>
  <si>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</si>
  <si>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</si>
  <si>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</si>
  <si>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</si>
  <si>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</si>
  <si>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</si>
  <si>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</si>
  <si>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</si>
  <si>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</si>
  <si>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</si>
  <si>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</si>
  <si>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</si>
  <si>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</si>
  <si>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</si>
  <si>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</si>
  <si>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</si>
  <si>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</si>
  <si>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</si>
  <si>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</si>
  <si>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</si>
  <si>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</si>
  <si>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</si>
  <si>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</si>
  <si>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</si>
  <si>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</si>
  <si>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</si>
  <si>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</si>
  <si>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</si>
  <si>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</si>
  <si>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</si>
  <si>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</si>
  <si>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</si>
  <si>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</si>
  <si>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</si>
  <si>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</si>
  <si>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</si>
  <si>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</si>
  <si>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</si>
  <si>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</si>
  <si>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</si>
  <si>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</si>
  <si>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</si>
  <si>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</si>
  <si>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</si>
  <si>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</si>
  <si>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</si>
  <si>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</si>
  <si>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</si>
  <si>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</si>
  <si>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</si>
  <si>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</si>
  <si>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</si>
  <si>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</si>
  <si>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</si>
  <si>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</si>
  <si>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</si>
  <si>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</si>
  <si>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</si>
  <si>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</si>
  <si>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</si>
  <si>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</si>
  <si>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</si>
  <si>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</si>
  <si>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</si>
  <si>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</si>
  <si>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</si>
  <si>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</si>
  <si>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</si>
  <si>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</si>
  <si>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</si>
  <si>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</si>
  <si>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</si>
  <si>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</si>
  <si>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</si>
  <si>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</si>
  <si>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</si>
  <si>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</si>
  <si>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</si>
  <si>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</si>
  <si>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</si>
  <si>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</si>
  <si>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</si>
  <si>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</si>
  <si>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</si>
  <si>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</si>
  <si>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</si>
  <si>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</si>
  <si>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</si>
  <si>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</si>
  <si>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</si>
  <si>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</si>
  <si>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</si>
  <si>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</si>
  <si>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</si>
  <si>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</si>
  <si>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</si>
  <si>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</si>
  <si>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</si>
  <si>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</si>
  <si>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</si>
  <si>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</si>
  <si>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</si>
  <si>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</si>
  <si>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</si>
  <si>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</si>
  <si>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</si>
  <si>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</si>
  <si>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</si>
  <si>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</si>
  <si>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</si>
  <si>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</si>
  <si>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</si>
  <si>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</si>
  <si>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</si>
  <si>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</si>
  <si>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</si>
  <si>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</si>
  <si>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</si>
  <si>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</si>
  <si>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</si>
  <si>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</si>
  <si>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</si>
  <si>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</si>
  <si>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</si>
  <si>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</si>
  <si>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</si>
  <si>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</si>
  <si>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</si>
  <si>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</si>
  <si>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</si>
  <si>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</si>
  <si>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</si>
  <si>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</si>
  <si>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</si>
  <si>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</si>
  <si>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</si>
  <si>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</si>
  <si>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</si>
  <si>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</si>
  <si>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</si>
  <si>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</si>
  <si>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</si>
  <si>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</si>
  <si>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</si>
  <si>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</si>
  <si>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</si>
  <si>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</si>
  <si>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</si>
  <si>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</si>
  <si>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</si>
  <si>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</si>
  <si>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</si>
  <si>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</si>
  <si>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</si>
  <si>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</si>
  <si>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</si>
  <si>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</si>
  <si>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</si>
  <si>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</si>
  <si>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</si>
  <si>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</si>
  <si>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</si>
  <si>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</si>
  <si>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</si>
  <si>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</si>
  <si>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</si>
  <si>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</si>
  <si>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</si>
  <si>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</si>
  <si>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</si>
  <si>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</si>
  <si>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</si>
  <si>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</si>
  <si>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</si>
  <si>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</si>
  <si>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</si>
  <si>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</si>
  <si>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</si>
  <si>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</si>
  <si>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</si>
  <si>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</si>
  <si>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</si>
  <si>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</si>
  <si>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</si>
  <si>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</si>
  <si>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</si>
  <si>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</si>
  <si>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</si>
  <si>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</si>
  <si>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</si>
  <si>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</si>
  <si>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</si>
  <si>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</si>
  <si>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</si>
  <si>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</si>
  <si>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</si>
  <si>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</si>
  <si>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</si>
  <si>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</si>
  <si>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</si>
  <si>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</si>
  <si>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</si>
  <si>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</si>
  <si>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</si>
  <si>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</si>
  <si>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</si>
  <si>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</si>
  <si>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</si>
  <si>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</si>
  <si>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</si>
  <si>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</si>
  <si>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</si>
  <si>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</si>
  <si>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</si>
  <si>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</si>
  <si>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</si>
  <si>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</si>
  <si>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</si>
  <si>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</si>
  <si>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</si>
  <si>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</si>
  <si>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</si>
  <si>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</si>
  <si>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</si>
  <si>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</si>
  <si>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</si>
  <si>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</si>
  <si>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</si>
  <si>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</si>
  <si>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</si>
  <si>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</si>
  <si>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</si>
  <si>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</si>
  <si>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</si>
  <si>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</si>
  <si>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</si>
  <si>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</si>
  <si>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</si>
  <si>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</si>
  <si>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</si>
  <si>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</si>
  <si>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</si>
  <si>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</si>
  <si>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</si>
  <si>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</si>
  <si>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</si>
  <si>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</si>
  <si>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</si>
  <si>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</si>
  <si>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</si>
  <si>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</si>
  <si>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</si>
  <si>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</si>
  <si>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</si>
  <si>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</si>
  <si>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</si>
  <si>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</si>
  <si>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</si>
  <si>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</si>
  <si>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</si>
  <si>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</si>
  <si>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</si>
  <si>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</si>
  <si>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</si>
  <si>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</si>
  <si>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</si>
  <si>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</si>
  <si>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</si>
  <si>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</si>
  <si>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</si>
  <si>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</si>
  <si>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</si>
  <si>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</si>
  <si>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</si>
  <si>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</si>
  <si>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</si>
  <si>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</si>
  <si>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</si>
  <si>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</si>
  <si>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</si>
  <si>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</si>
  <si>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</si>
  <si>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</si>
  <si>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</si>
  <si>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</si>
  <si>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</si>
  <si>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</si>
  <si>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</si>
  <si>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</si>
  <si>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</si>
  <si>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</si>
  <si>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</si>
  <si>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</si>
  <si>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</si>
  <si>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</si>
  <si>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</si>
  <si>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</si>
  <si>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</si>
  <si>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</si>
  <si>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</si>
  <si>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</si>
  <si>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</si>
  <si>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</si>
  <si>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</si>
  <si>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</si>
  <si>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</si>
  <si>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</si>
  <si>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</si>
  <si>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</si>
  <si>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</si>
  <si>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</si>
  <si>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</si>
  <si>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</si>
  <si>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</si>
  <si>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</si>
  <si>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</si>
  <si>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</si>
  <si>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</si>
  <si>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</si>
  <si>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</si>
  <si>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</si>
  <si>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</si>
  <si>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</si>
  <si>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</si>
  <si>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</si>
  <si>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</si>
  <si>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</si>
  <si>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</si>
  <si>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</si>
  <si>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</si>
  <si>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</si>
  <si>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</si>
  <si>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</si>
  <si>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</si>
  <si>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</si>
  <si>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</si>
  <si>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</si>
  <si>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</si>
  <si>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</si>
  <si>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</si>
  <si>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</si>
  <si>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</si>
  <si>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</si>
  <si>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</si>
  <si>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</si>
  <si>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</si>
  <si>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</si>
  <si>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</si>
  <si>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</si>
  <si>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</si>
  <si>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</si>
  <si>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</si>
  <si>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</si>
  <si>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</si>
  <si>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</si>
  <si>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</si>
  <si>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</si>
  <si>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</si>
  <si>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</si>
  <si>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</si>
  <si>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</si>
  <si>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</si>
  <si>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</si>
  <si>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</si>
  <si>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</si>
  <si>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</si>
  <si>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</si>
  <si>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</si>
  <si>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</si>
  <si>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</si>
  <si>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</si>
  <si>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</si>
  <si>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</si>
  <si>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</si>
  <si>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</si>
  <si>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</si>
  <si>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</si>
  <si>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</si>
  <si>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</si>
  <si>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</si>
  <si>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</si>
  <si>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</si>
  <si>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</si>
  <si>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</si>
  <si>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</si>
  <si>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</si>
  <si>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</si>
  <si>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</si>
  <si>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</si>
  <si>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</si>
  <si>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</si>
  <si>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</si>
  <si>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</si>
  <si>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</si>
  <si>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</si>
  <si>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</si>
  <si>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</si>
  <si>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</si>
  <si>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</si>
  <si>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</si>
  <si>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</si>
  <si>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</si>
  <si>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</si>
  <si>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</si>
  <si>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</si>
  <si>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</si>
  <si>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</si>
  <si>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</si>
  <si>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</si>
  <si>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</si>
  <si>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</si>
  <si>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</si>
  <si>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</si>
  <si>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</si>
  <si>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</si>
  <si>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</si>
  <si>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</si>
  <si>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</si>
  <si>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</si>
  <si>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</si>
  <si>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</si>
  <si>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</si>
  <si>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</si>
  <si>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</si>
  <si>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</si>
  <si>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</si>
  <si>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</si>
  <si>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</si>
  <si>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</si>
  <si>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</si>
  <si>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</si>
  <si>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</si>
  <si>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</si>
  <si>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</si>
  <si>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</si>
  <si>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</si>
  <si>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</si>
  <si>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</si>
  <si>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</si>
  <si>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</si>
  <si>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</si>
  <si>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</si>
  <si>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</si>
  <si>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</si>
  <si>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</si>
  <si>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</si>
  <si>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</si>
  <si>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</si>
  <si>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</si>
  <si>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</si>
  <si>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</si>
  <si>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</si>
  <si>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</si>
  <si>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</si>
  <si>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</si>
  <si>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</si>
  <si>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</si>
  <si>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</si>
  <si>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</si>
  <si>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</si>
  <si>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</si>
  <si>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</si>
  <si>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</si>
  <si>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</si>
  <si>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</si>
  <si>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</si>
  <si>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</si>
  <si>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</si>
  <si>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</si>
  <si>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</si>
  <si>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</si>
  <si>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</si>
  <si>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</si>
  <si>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</si>
  <si>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</si>
  <si>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</si>
  <si>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</si>
  <si>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</si>
  <si>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</si>
  <si>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</si>
  <si>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</si>
  <si>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</si>
  <si>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</si>
  <si>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</si>
  <si>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</si>
  <si>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</si>
  <si>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</si>
  <si>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</si>
  <si>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</si>
  <si>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</si>
  <si>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</si>
  <si>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</si>
  <si>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</si>
  <si>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</si>
  <si>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</si>
  <si>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</si>
  <si>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</si>
  <si>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</si>
  <si>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</si>
  <si>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</si>
  <si>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</si>
  <si>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</si>
  <si>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</si>
  <si>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</si>
  <si>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</si>
  <si>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</si>
  <si>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</si>
  <si>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</si>
  <si>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</si>
  <si>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</si>
  <si>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</si>
  <si>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</si>
  <si>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</si>
  <si>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</si>
  <si>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</si>
  <si>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</si>
  <si>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</si>
  <si>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</si>
  <si>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</si>
  <si>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</si>
  <si>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</si>
  <si>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</si>
  <si>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</si>
  <si>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</si>
  <si>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</si>
  <si>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</si>
  <si>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</si>
  <si>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</si>
  <si>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</si>
  <si>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</si>
  <si>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</si>
  <si>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</si>
  <si>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</si>
  <si>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</si>
  <si>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</si>
  <si>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</si>
  <si>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</si>
  <si>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</si>
  <si>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</si>
  <si>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</si>
  <si>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</si>
  <si>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</si>
  <si>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</si>
  <si>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</si>
  <si>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</si>
  <si>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</si>
  <si>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</si>
  <si>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</si>
  <si>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</si>
  <si>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</si>
  <si>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</si>
  <si>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</si>
  <si>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</si>
  <si>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</si>
  <si>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</si>
  <si>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</si>
  <si>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</si>
  <si>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</si>
  <si>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</si>
  <si>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</si>
  <si>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</si>
  <si>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</si>
  <si>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</si>
  <si>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</si>
  <si>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</si>
  <si>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</si>
  <si>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</si>
  <si>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</si>
  <si>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</si>
  <si>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</si>
  <si>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</si>
  <si>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</si>
  <si>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</si>
  <si>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</si>
  <si>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</si>
  <si>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</si>
  <si>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</si>
  <si>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</si>
  <si>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</si>
  <si>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</si>
  <si>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</si>
  <si>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</si>
  <si>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</si>
  <si>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</si>
  <si>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</si>
  <si>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</si>
  <si>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</si>
  <si>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</si>
  <si>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</si>
  <si>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</si>
  <si>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</si>
  <si>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</si>
  <si>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</si>
  <si>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</si>
  <si>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</si>
  <si>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</si>
  <si>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</si>
  <si>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</si>
  <si>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</si>
  <si>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</si>
  <si>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</si>
  <si>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</si>
  <si>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</si>
  <si>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</si>
  <si>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</si>
  <si>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</si>
  <si>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</si>
  <si>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</si>
  <si>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</si>
  <si>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</si>
  <si>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</si>
  <si>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</si>
  <si>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</si>
  <si>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</si>
  <si>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</si>
  <si>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</si>
  <si>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</si>
  <si>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</si>
  <si>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</si>
  <si>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</si>
  <si>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</si>
  <si>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</si>
  <si>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</si>
  <si>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</si>
  <si>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</si>
  <si>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</si>
  <si>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</si>
  <si>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</si>
  <si>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</si>
  <si>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</si>
  <si>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</si>
  <si>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</si>
  <si>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</si>
  <si>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</si>
  <si>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</si>
  <si>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</si>
  <si>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</si>
  <si>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</si>
  <si>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</si>
  <si>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</si>
  <si>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</si>
  <si>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</si>
  <si>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</si>
  <si>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</si>
  <si>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</si>
  <si>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</si>
  <si>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</si>
  <si>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</si>
  <si>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</si>
  <si>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</si>
  <si>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</si>
  <si>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</si>
  <si>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</si>
  <si>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</si>
  <si>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</si>
  <si>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</si>
  <si>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</si>
  <si>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</si>
  <si>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</si>
  <si>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</si>
  <si>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</si>
  <si>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</si>
  <si>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</si>
  <si>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</si>
  <si>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</si>
  <si>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</si>
  <si>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</si>
  <si>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</si>
  <si>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</si>
  <si>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</si>
  <si>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</si>
  <si>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</si>
  <si>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</si>
  <si>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</si>
  <si>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</si>
  <si>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</si>
  <si>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</si>
  <si>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</si>
  <si>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</si>
  <si>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</si>
  <si>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</si>
  <si>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</si>
  <si>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</si>
  <si>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</si>
  <si>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</si>
  <si>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</si>
  <si>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</si>
  <si>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</si>
  <si>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</si>
  <si>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</si>
  <si>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</si>
  <si>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</si>
  <si>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</si>
  <si>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</si>
  <si>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</si>
  <si>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</si>
  <si>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</si>
  <si>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</si>
  <si>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</si>
  <si>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</si>
  <si>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</si>
  <si>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</si>
  <si>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</si>
  <si>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</si>
  <si>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</si>
  <si>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</si>
  <si>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</si>
  <si>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</si>
  <si>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</si>
  <si>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</si>
  <si>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</si>
  <si>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</si>
  <si>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</si>
  <si>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</si>
  <si>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</si>
  <si>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</si>
  <si>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</si>
  <si>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</si>
  <si>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</si>
  <si>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</si>
  <si>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</si>
  <si>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</si>
  <si>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</si>
  <si>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</si>
  <si>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</si>
  <si>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</si>
  <si>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</si>
  <si>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</si>
  <si>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</si>
  <si>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</si>
  <si>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</si>
  <si>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</si>
  <si>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</si>
  <si>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</si>
  <si>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</si>
  <si>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</si>
  <si>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</si>
  <si>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</si>
  <si>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</si>
  <si>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</si>
  <si>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</si>
  <si>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</si>
  <si>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</si>
  <si>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</si>
  <si>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</si>
  <si>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</si>
  <si>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</si>
  <si>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</si>
  <si>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</si>
  <si>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</si>
  <si>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</si>
  <si>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</si>
  <si>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</si>
  <si>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</si>
  <si>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</si>
  <si>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</si>
  <si>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</si>
  <si>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</si>
  <si>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</si>
  <si>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</si>
  <si>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</si>
  <si>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</si>
  <si>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</si>
  <si>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</si>
  <si>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</si>
  <si>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</si>
  <si>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</si>
  <si>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</si>
  <si>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</si>
  <si>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</si>
  <si>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</si>
  <si>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</si>
  <si>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</si>
  <si>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</si>
  <si>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</si>
  <si>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</si>
  <si>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</si>
  <si>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</si>
  <si>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</si>
  <si>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</si>
  <si>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</si>
  <si>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</si>
  <si>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</si>
  <si>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</si>
  <si>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</si>
  <si>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</si>
  <si>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</si>
  <si>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</si>
  <si>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</si>
  <si>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</si>
  <si>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</si>
  <si>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</si>
  <si>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</si>
  <si>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</si>
  <si>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</si>
  <si>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</si>
  <si>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</si>
  <si>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</si>
  <si>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</si>
  <si>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</si>
  <si>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</si>
  <si>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</si>
  <si>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</si>
  <si>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</si>
  <si>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</si>
  <si>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</si>
  <si>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</si>
  <si>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</si>
  <si>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</si>
  <si>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</si>
  <si>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</si>
  <si>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</si>
  <si>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</si>
  <si>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</si>
  <si>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</si>
  <si>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</si>
  <si>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</si>
  <si>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</si>
  <si>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</si>
  <si>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</si>
  <si>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</si>
  <si>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</si>
  <si>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</si>
  <si>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</si>
  <si>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</si>
  <si>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</si>
  <si>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</si>
  <si>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</si>
  <si>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</si>
  <si>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</si>
  <si>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</si>
  <si>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</si>
  <si>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</si>
  <si>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</si>
  <si>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</si>
  <si>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</si>
  <si>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</si>
  <si>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</si>
  <si>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</si>
  <si>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</si>
  <si>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</si>
  <si>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</si>
  <si>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</si>
  <si>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</si>
  <si>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</si>
  <si>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</si>
  <si>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</si>
  <si>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</si>
  <si>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</si>
  <si>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</si>
  <si>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</si>
  <si>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</si>
  <si>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</si>
  <si>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</si>
  <si>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</si>
  <si>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</si>
  <si>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</si>
  <si>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</si>
  <si>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</si>
  <si>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</si>
  <si>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</si>
  <si>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</si>
  <si>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</si>
  <si>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</si>
  <si>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</si>
  <si>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</si>
  <si>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</si>
  <si>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</si>
  <si>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</si>
  <si>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</si>
  <si>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</si>
  <si>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</si>
  <si>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</si>
  <si>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</si>
  <si>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</si>
  <si>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</si>
  <si>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</si>
  <si>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</si>
  <si>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</si>
  <si>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</si>
  <si>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</si>
  <si>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</si>
  <si>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</si>
  <si>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</si>
  <si>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</si>
  <si>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</si>
  <si>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</si>
  <si>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</si>
  <si>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</si>
  <si>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</si>
  <si>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</si>
  <si>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</si>
  <si>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</si>
  <si>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</si>
  <si>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</si>
  <si>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</si>
  <si>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</si>
  <si>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</si>
  <si>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</si>
  <si>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</si>
  <si>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</si>
  <si>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</si>
  <si>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</si>
  <si>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</si>
  <si>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</si>
  <si>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</si>
  <si>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</si>
  <si>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</si>
  <si>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</si>
  <si>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</si>
  <si>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</si>
  <si>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</si>
  <si>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</si>
  <si>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</si>
  <si>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</si>
  <si>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</si>
  <si>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</si>
  <si>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</si>
  <si>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</si>
  <si>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</si>
  <si>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</si>
  <si>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</si>
  <si>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</si>
  <si>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</si>
  <si>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</si>
  <si>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</si>
  <si>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</si>
  <si>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</si>
  <si>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</si>
  <si>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</si>
  <si>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</si>
  <si>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</si>
  <si>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</si>
  <si>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</si>
  <si>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</si>
  <si>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</si>
  <si>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</si>
  <si>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</si>
  <si>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</si>
  <si>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</si>
  <si>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</si>
  <si>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</si>
  <si>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</si>
  <si>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</si>
  <si>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</si>
  <si>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</si>
  <si>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</si>
  <si>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</si>
  <si>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</si>
  <si>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</si>
  <si>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</si>
  <si>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</si>
  <si>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</si>
  <si>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</si>
  <si>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</si>
  <si>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</si>
  <si>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</si>
  <si>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</si>
  <si>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</si>
  <si>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</si>
  <si>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</si>
  <si>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</si>
  <si>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</si>
  <si>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</si>
  <si>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</si>
  <si>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</si>
  <si>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</si>
  <si>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</si>
  <si>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</si>
  <si>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</si>
  <si>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</si>
  <si>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</si>
  <si>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</si>
  <si>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</si>
  <si>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</si>
  <si>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</si>
  <si>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</si>
  <si>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</si>
  <si>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</si>
  <si>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</si>
  <si>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</si>
  <si>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</si>
  <si>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</si>
  <si>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</si>
  <si>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</si>
  <si>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</si>
  <si>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</si>
  <si>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</si>
  <si>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</si>
  <si>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</si>
  <si>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</si>
  <si>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</si>
  <si>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</si>
  <si>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</si>
  <si>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</si>
  <si>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</si>
  <si>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</si>
  <si>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</si>
  <si>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</si>
  <si>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</si>
  <si>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</si>
  <si>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</si>
  <si>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</si>
  <si>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</si>
  <si>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</si>
  <si>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</si>
  <si>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</si>
  <si>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</si>
  <si>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</si>
  <si>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</si>
  <si>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</si>
  <si>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</si>
  <si>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</si>
  <si>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</si>
  <si>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</si>
  <si>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</si>
  <si>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</si>
  <si>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</si>
  <si>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</si>
  <si>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</si>
  <si>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</si>
  <si>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</si>
  <si>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</si>
  <si>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</si>
  <si>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</si>
  <si>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</si>
  <si>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</si>
  <si>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</si>
  <si>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</si>
  <si>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</si>
  <si>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</si>
  <si>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</si>
  <si>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</si>
  <si>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</si>
  <si>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</si>
  <si>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</si>
  <si>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</si>
  <si>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</si>
  <si>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</si>
  <si>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</si>
  <si>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</si>
  <si>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</si>
  <si>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</si>
  <si>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</si>
  <si>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</si>
  <si>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</si>
  <si>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</si>
  <si>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</si>
  <si>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</si>
  <si>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</si>
  <si>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</si>
  <si>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</si>
  <si>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</si>
  <si>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</si>
  <si>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</si>
  <si>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</si>
  <si>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</si>
  <si>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</si>
  <si>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</si>
  <si>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</si>
  <si>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</si>
  <si>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</si>
  <si>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</si>
  <si>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</si>
  <si>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</si>
  <si>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</si>
  <si>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</si>
  <si>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</si>
  <si>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</si>
  <si>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</si>
  <si>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</si>
  <si>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</si>
  <si>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</si>
  <si>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</si>
  <si>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</si>
  <si>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</si>
  <si>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</si>
  <si>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</si>
  <si>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</si>
  <si>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</si>
  <si>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</si>
  <si>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</si>
  <si>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</si>
  <si>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</si>
  <si>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</si>
  <si>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</si>
  <si>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</si>
  <si>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</si>
  <si>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</si>
  <si>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</si>
  <si>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</si>
  <si>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</si>
  <si>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</si>
  <si>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</si>
  <si>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</si>
  <si>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</si>
  <si>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</si>
  <si>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</si>
  <si>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</si>
  <si>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</si>
  <si>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</si>
  <si>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</si>
  <si>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</si>
  <si>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</si>
  <si>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</si>
  <si>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</si>
  <si>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</si>
  <si>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</si>
  <si>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</si>
  <si>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</si>
  <si>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</si>
  <si>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</si>
  <si>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</si>
  <si>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</si>
  <si>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</si>
  <si>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</si>
  <si>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</si>
  <si>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</si>
  <si>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</si>
  <si>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</si>
  <si>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</si>
  <si>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</si>
  <si>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</si>
  <si>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</si>
  <si>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</si>
  <si>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</si>
  <si>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</si>
  <si>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</si>
  <si>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</si>
  <si>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</si>
  <si>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</si>
  <si>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</si>
  <si>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</si>
  <si>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</si>
  <si>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</si>
  <si>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</si>
  <si>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</si>
  <si>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</si>
  <si>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</si>
  <si>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</si>
  <si>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</si>
  <si>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</si>
  <si>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</si>
  <si>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</si>
  <si>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</si>
  <si>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</si>
  <si>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</si>
  <si>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</si>
  <si>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</si>
  <si>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</si>
  <si>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</si>
  <si>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</si>
  <si>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</si>
  <si>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</si>
  <si>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</si>
  <si>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</si>
  <si>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</si>
  <si>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</si>
  <si>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</si>
  <si>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</si>
  <si>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</si>
  <si>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</si>
  <si>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</si>
  <si>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</si>
  <si>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</si>
  <si>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</si>
  <si>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</si>
  <si>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</si>
  <si>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</si>
  <si>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</si>
  <si>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</si>
  <si>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</si>
  <si>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</si>
  <si>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</si>
  <si>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</si>
  <si>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</si>
  <si>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</si>
  <si>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</si>
  <si>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</si>
  <si>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</si>
  <si>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</si>
  <si>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</si>
  <si>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</si>
  <si>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</si>
  <si>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</si>
  <si>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</si>
  <si>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</si>
  <si>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</si>
  <si>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</si>
  <si>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</si>
  <si>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</si>
  <si>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</si>
  <si>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</si>
  <si>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</si>
  <si>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</si>
  <si>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</si>
  <si>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</si>
  <si>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</si>
  <si>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</si>
  <si>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</si>
  <si>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</si>
  <si>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</si>
  <si>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</si>
  <si>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</si>
  <si>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</si>
  <si>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</si>
  <si>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</si>
  <si>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</si>
  <si>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</si>
  <si>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</si>
  <si>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</si>
  <si>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</si>
  <si>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</si>
  <si>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</si>
  <si>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</si>
  <si>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</si>
  <si>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</si>
  <si>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</si>
  <si>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</si>
  <si>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</si>
  <si>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</si>
  <si>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</si>
  <si>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</si>
  <si>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</si>
  <si>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</si>
  <si>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</si>
  <si>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</si>
  <si>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</si>
  <si>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</si>
  <si>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</si>
  <si>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</si>
  <si>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</si>
  <si>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</si>
  <si>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</si>
  <si>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</si>
  <si>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</si>
  <si>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</si>
  <si>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</si>
  <si>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</si>
  <si>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</si>
  <si>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</si>
  <si>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</si>
  <si>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</si>
  <si>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</si>
  <si>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</si>
  <si>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</si>
  <si>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</si>
  <si>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</si>
  <si>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</si>
  <si>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</si>
  <si>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</si>
  <si>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</si>
  <si>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</si>
  <si>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</si>
  <si>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</si>
  <si>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</si>
  <si>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</si>
  <si>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</si>
  <si>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</si>
  <si>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</si>
  <si>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</si>
  <si>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</si>
  <si>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</si>
  <si>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</si>
  <si>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</si>
  <si>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</si>
  <si>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</si>
  <si>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</si>
  <si>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</si>
  <si>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</si>
  <si>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</si>
  <si>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</si>
  <si>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</si>
  <si>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</si>
  <si>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</si>
  <si>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</si>
  <si>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</si>
  <si>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</si>
  <si>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</si>
  <si>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</si>
  <si>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</si>
  <si>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</si>
  <si>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</si>
  <si>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</si>
  <si>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</si>
  <si>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</si>
  <si>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</si>
  <si>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</si>
  <si>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</si>
  <si>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</si>
  <si>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</si>
  <si>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</si>
  <si>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</si>
  <si>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</si>
  <si>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</si>
  <si>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</si>
  <si>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</si>
  <si>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</si>
  <si>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</si>
  <si>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</si>
  <si>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</si>
  <si>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</si>
  <si>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</si>
  <si>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</si>
  <si>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</si>
  <si>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</si>
  <si>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</si>
  <si>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</si>
  <si>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</si>
  <si>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</si>
  <si>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</si>
  <si>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</si>
  <si>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</si>
  <si>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</si>
  <si>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</si>
  <si>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</si>
  <si>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</si>
  <si>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</si>
  <si>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</si>
  <si>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</si>
  <si>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</si>
  <si>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</si>
  <si>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</si>
  <si>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</si>
  <si>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</si>
  <si>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</si>
  <si>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</si>
  <si>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</si>
  <si>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</si>
  <si>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</si>
  <si>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</si>
  <si>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</si>
  <si>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</si>
  <si>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</si>
  <si>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</si>
  <si>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</si>
  <si>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</si>
  <si>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</si>
  <si>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</si>
  <si>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</si>
  <si>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</si>
  <si>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</si>
  <si>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</si>
  <si>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</si>
  <si>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</si>
  <si>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</si>
  <si>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</si>
  <si>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</si>
  <si>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</si>
  <si>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</si>
  <si>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</si>
  <si>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</si>
  <si>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</si>
  <si>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</si>
  <si>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</si>
  <si>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</si>
  <si>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</si>
  <si>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</si>
  <si>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</si>
  <si>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</si>
  <si>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</si>
  <si>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</si>
  <si>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</si>
  <si>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</si>
  <si>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</si>
  <si>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</si>
  <si>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</si>
  <si>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</si>
  <si>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</si>
  <si>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</si>
  <si>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</si>
  <si>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</si>
  <si>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</si>
  <si>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</si>
  <si>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</si>
  <si>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</si>
  <si>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</si>
  <si>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</si>
  <si>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</si>
  <si>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</si>
  <si>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</si>
  <si>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</si>
  <si>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</si>
  <si>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</si>
  <si>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</si>
  <si>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</si>
  <si>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</si>
  <si>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</si>
  <si>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</si>
  <si>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</si>
  <si>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</si>
  <si>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</si>
  <si>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</si>
  <si>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</si>
  <si>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</si>
  <si>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</si>
  <si>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</si>
  <si>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</si>
  <si>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</si>
  <si>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</si>
  <si>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</si>
  <si>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</si>
  <si>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</si>
  <si>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</si>
  <si>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</si>
  <si>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</si>
  <si>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</si>
  <si>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</si>
  <si>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</si>
  <si>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</si>
  <si>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</si>
  <si>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</si>
  <si>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</si>
  <si>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</si>
  <si>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</si>
  <si>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</si>
  <si>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</si>
  <si>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</si>
  <si>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</si>
  <si>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</si>
  <si>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</si>
  <si>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</si>
  <si>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</si>
  <si>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</si>
  <si>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</si>
  <si>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</si>
  <si>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</si>
  <si>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</si>
  <si>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</si>
  <si>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</si>
  <si>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</si>
  <si>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</si>
  <si>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</si>
  <si>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</si>
  <si>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</si>
  <si>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</si>
  <si>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</si>
  <si>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</si>
  <si>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</si>
  <si>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</si>
  <si>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</si>
  <si>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</si>
  <si>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</si>
  <si>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</si>
  <si>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</si>
  <si>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</si>
  <si>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</si>
  <si>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</si>
  <si>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</si>
  <si>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</si>
  <si>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</si>
  <si>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</si>
  <si>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</si>
  <si>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</si>
  <si>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</si>
  <si>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</si>
  <si>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</si>
  <si>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</si>
  <si>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</si>
  <si>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</si>
  <si>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</si>
  <si>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</si>
  <si>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</si>
  <si>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</si>
  <si>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</si>
  <si>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</si>
  <si>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</si>
  <si>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</si>
  <si>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</si>
  <si>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</si>
  <si>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</si>
  <si>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</si>
  <si>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</si>
  <si>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</si>
  <si>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</si>
  <si>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</si>
  <si>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</si>
  <si>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</si>
  <si>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</si>
  <si>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</si>
  <si>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</si>
  <si>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</si>
  <si>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</si>
  <si>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</si>
  <si>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</si>
  <si>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</si>
  <si>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</si>
  <si>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</si>
  <si>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</si>
  <si>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</si>
  <si>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</si>
  <si>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</si>
  <si>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</si>
  <si>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</si>
  <si>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</si>
  <si>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</si>
  <si>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</si>
  <si>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</si>
  <si>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</si>
  <si>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</si>
  <si>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</si>
  <si>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</si>
  <si>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</si>
  <si>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</si>
  <si>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</si>
  <si>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</si>
  <si>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</si>
  <si>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</si>
  <si>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</si>
  <si>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</si>
  <si>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</si>
  <si>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</si>
  <si>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</si>
  <si>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</si>
  <si>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</si>
  <si>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</si>
  <si>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</si>
  <si>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</si>
  <si>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</si>
  <si>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</si>
  <si>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</si>
  <si>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</si>
  <si>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</si>
  <si>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</si>
  <si>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</si>
  <si>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</si>
  <si>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</si>
  <si>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</si>
  <si>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</si>
  <si>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</si>
  <si>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</si>
  <si>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</si>
  <si>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</si>
  <si>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</si>
  <si>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</si>
  <si>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</si>
  <si>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</si>
  <si>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</si>
  <si>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</si>
  <si>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</si>
  <si>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</si>
  <si>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</si>
  <si>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</si>
  <si>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</si>
  <si>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</si>
  <si>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</si>
  <si>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</si>
  <si>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</si>
  <si>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</si>
  <si>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</si>
  <si>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</si>
  <si>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</si>
  <si>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</si>
  <si>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</si>
  <si>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</si>
  <si>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</si>
  <si>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</si>
  <si>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</si>
  <si>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</si>
  <si>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</si>
  <si>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</si>
  <si>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</si>
  <si>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</si>
  <si>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</si>
  <si>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</si>
  <si>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</si>
  <si>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</si>
  <si>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</si>
  <si>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</si>
  <si>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</si>
  <si>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</si>
  <si>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</si>
  <si>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</si>
  <si>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</si>
  <si>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</si>
  <si>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</si>
  <si>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</si>
  <si>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</si>
  <si>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</si>
  <si>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</si>
  <si>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</si>
  <si>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</si>
  <si>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</si>
  <si>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</si>
  <si>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</si>
  <si>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</si>
  <si>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</si>
  <si>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</si>
  <si>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</si>
  <si>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</si>
  <si>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</si>
  <si>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</si>
  <si>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</si>
  <si>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</si>
  <si>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</si>
  <si>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</si>
  <si>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</si>
  <si>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</si>
  <si>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</si>
  <si>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</si>
  <si>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</si>
  <si>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</si>
  <si>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</si>
  <si>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</si>
  <si>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</si>
  <si>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</si>
  <si>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</si>
  <si>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</si>
  <si>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</si>
  <si>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</si>
  <si>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</si>
  <si>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</si>
  <si>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</si>
  <si>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</si>
  <si>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</si>
  <si>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</si>
  <si>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</si>
  <si>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</si>
  <si>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</si>
  <si>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</si>
  <si>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</si>
  <si>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</si>
  <si>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</si>
  <si>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</si>
  <si>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</si>
  <si>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</si>
  <si>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</si>
  <si>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</si>
  <si>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</si>
  <si>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</si>
  <si>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</si>
  <si>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</si>
  <si>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</si>
  <si>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</si>
  <si>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</si>
  <si>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</si>
  <si>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</si>
  <si>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</si>
  <si>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</si>
  <si>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</si>
  <si>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</si>
  <si>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</si>
  <si>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</si>
  <si>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</si>
  <si>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</si>
  <si>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</si>
  <si>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</si>
  <si>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</si>
  <si>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</si>
  <si>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</si>
  <si>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</si>
  <si>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</si>
  <si>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</si>
  <si>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</si>
  <si>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</si>
  <si>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</si>
  <si>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</si>
  <si>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</si>
  <si>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</si>
  <si>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</si>
  <si>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</si>
  <si>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</si>
  <si>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</si>
  <si>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</si>
  <si>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</si>
  <si>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</si>
  <si>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</si>
  <si>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</si>
  <si>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</si>
  <si>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</si>
  <si>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</si>
  <si>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</si>
  <si>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</si>
  <si>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</si>
  <si>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</si>
  <si>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</si>
  <si>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</si>
  <si>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</si>
  <si>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</si>
  <si>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</si>
  <si>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</si>
  <si>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</si>
  <si>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</si>
  <si>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</si>
  <si>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</si>
  <si>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</si>
  <si>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</si>
  <si>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</si>
  <si>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</si>
  <si>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</si>
  <si>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</si>
  <si>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</si>
  <si>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</si>
  <si>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</si>
  <si>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</si>
  <si>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</si>
  <si>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</si>
  <si>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</si>
  <si>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</si>
  <si>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</si>
  <si>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</si>
  <si>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</si>
  <si>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</si>
  <si>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</si>
  <si>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</si>
  <si>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</si>
  <si>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</si>
  <si>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</si>
  <si>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</si>
  <si>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</si>
  <si>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</si>
  <si>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</si>
  <si>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</si>
  <si>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</si>
  <si>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</si>
  <si>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</si>
  <si>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</si>
  <si>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</si>
  <si>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</si>
  <si>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</si>
  <si>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</si>
  <si>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</si>
  <si>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</si>
  <si>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</si>
  <si>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</si>
  <si>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</si>
  <si>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</si>
  <si>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</si>
  <si>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</si>
  <si>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</si>
  <si>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</si>
  <si>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</si>
  <si>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</si>
  <si>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</si>
  <si>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</si>
  <si>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</si>
  <si>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</si>
  <si>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</si>
  <si>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</si>
  <si>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</si>
  <si>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</si>
  <si>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</si>
  <si>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</si>
  <si>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</si>
  <si>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</si>
  <si>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</si>
  <si>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</si>
  <si>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</si>
  <si>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</si>
  <si>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</si>
  <si>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</si>
  <si>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</si>
  <si>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</si>
  <si>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</si>
  <si>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</si>
  <si>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</si>
  <si>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</si>
  <si>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</si>
  <si>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</si>
  <si>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</si>
  <si>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</si>
  <si>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</si>
  <si>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</si>
  <si>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</si>
  <si>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</si>
  <si>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</si>
  <si>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</si>
  <si>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</si>
  <si>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</si>
  <si>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</si>
  <si>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</si>
  <si>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</si>
  <si>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</si>
  <si>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</si>
  <si>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</si>
  <si>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</si>
  <si>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</si>
  <si>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</si>
  <si>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</si>
  <si>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</si>
  <si>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</si>
  <si>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</si>
  <si>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</si>
  <si>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</si>
  <si>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</si>
  <si>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</si>
  <si>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</si>
  <si>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</si>
  <si>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</si>
  <si>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</si>
  <si>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</si>
  <si>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</si>
  <si>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</si>
  <si>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</si>
  <si>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</si>
  <si>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</si>
  <si>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</si>
  <si>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</si>
  <si>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</si>
  <si>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</si>
  <si>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</si>
  <si>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</si>
  <si>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</si>
  <si>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</si>
  <si>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</si>
  <si>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</si>
  <si>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</si>
  <si>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</si>
  <si>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</si>
  <si>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</si>
  <si>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</si>
  <si>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</si>
  <si>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</si>
  <si>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</si>
  <si>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</si>
  <si>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</si>
  <si>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</si>
  <si>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</si>
  <si>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</si>
  <si>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</si>
  <si>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</si>
  <si>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</si>
  <si>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</si>
  <si>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</si>
  <si>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</si>
  <si>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</si>
  <si>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</si>
  <si>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</si>
  <si>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</si>
  <si>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</si>
  <si>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</si>
  <si>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</si>
  <si>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</si>
  <si>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</si>
  <si>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</si>
  <si>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</si>
  <si>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</si>
  <si>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</si>
  <si>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</si>
  <si>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</si>
  <si>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</si>
  <si>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</si>
  <si>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</si>
  <si>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</si>
  <si>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</si>
  <si>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</si>
  <si>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</si>
  <si>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</si>
  <si>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</si>
  <si>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</si>
  <si>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</si>
  <si>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</si>
  <si>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</si>
  <si>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</si>
  <si>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</si>
  <si>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</si>
  <si>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</si>
  <si>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</si>
  <si>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</si>
  <si>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</si>
  <si>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</si>
  <si>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</si>
  <si>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</si>
  <si>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</si>
  <si>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</si>
  <si>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</si>
  <si>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</si>
  <si>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</si>
  <si>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</si>
  <si>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</si>
  <si>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</si>
  <si>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</si>
  <si>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</si>
  <si>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</si>
  <si>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</si>
  <si>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</si>
  <si>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</si>
  <si>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</si>
  <si>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</si>
  <si>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</si>
  <si>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</si>
  <si>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</si>
  <si>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</si>
  <si>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</si>
  <si>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</si>
  <si>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</si>
  <si>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</si>
  <si>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</si>
  <si>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</si>
  <si>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</si>
  <si>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</si>
  <si>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</si>
  <si>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</si>
  <si>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</si>
  <si>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</si>
  <si>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</si>
  <si>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</si>
  <si>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</si>
  <si>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</si>
  <si>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</si>
  <si>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</si>
  <si>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</si>
  <si>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</si>
  <si>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</si>
  <si>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</si>
  <si>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</si>
  <si>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</si>
  <si>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</si>
  <si>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</si>
  <si>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</si>
  <si>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</si>
  <si>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</si>
  <si>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</si>
  <si>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</si>
  <si>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</si>
  <si>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</si>
  <si>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</si>
  <si>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</si>
  <si>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</si>
  <si>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</si>
  <si>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</si>
  <si>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</si>
  <si>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</si>
  <si>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</si>
  <si>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</si>
  <si>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</si>
  <si>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</si>
  <si>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</si>
  <si>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</si>
  <si>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</si>
  <si>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</si>
  <si>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</si>
  <si>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</si>
  <si>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</si>
  <si>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</si>
  <si>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</si>
  <si>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</si>
  <si>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</si>
  <si>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</si>
  <si>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</si>
  <si>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</si>
  <si>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</si>
  <si>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</si>
  <si>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</si>
  <si>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</si>
  <si>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</si>
  <si>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</si>
  <si>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</si>
  <si>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</si>
  <si>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</si>
  <si>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</si>
  <si>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</si>
  <si>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</si>
  <si>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</si>
  <si>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</si>
  <si>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</si>
  <si>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</si>
  <si>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</si>
  <si>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</si>
  <si>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</si>
  <si>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</si>
  <si>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</si>
  <si>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</si>
  <si>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</si>
  <si>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</si>
  <si>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</si>
  <si>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</si>
  <si>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</si>
  <si>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</si>
  <si>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</si>
  <si>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</si>
  <si>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</si>
  <si>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</si>
  <si>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</si>
  <si>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</si>
  <si>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</si>
  <si>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</si>
  <si>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</si>
  <si>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</si>
  <si>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</si>
  <si>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</si>
  <si>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</si>
  <si>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</si>
  <si>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</si>
  <si>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</si>
  <si>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</si>
  <si>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</si>
  <si>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</si>
  <si>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</si>
  <si>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</si>
  <si>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</si>
  <si>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</si>
  <si>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</si>
  <si>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</si>
  <si>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</si>
  <si>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</si>
  <si>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</si>
  <si>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</si>
  <si>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</si>
  <si>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</si>
  <si>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</si>
  <si>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</si>
  <si>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</si>
  <si>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</si>
  <si>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</si>
  <si>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</si>
  <si>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</si>
  <si>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</si>
  <si>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</si>
  <si>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</si>
  <si>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</si>
  <si>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</si>
  <si>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</si>
  <si>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</si>
  <si>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</si>
  <si>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</si>
  <si>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</si>
  <si>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</si>
  <si>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</si>
  <si>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</si>
  <si>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</si>
  <si>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</si>
  <si>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</si>
  <si>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</si>
  <si>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</si>
  <si>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</si>
  <si>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</si>
  <si>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</si>
  <si>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</si>
  <si>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</si>
  <si>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</si>
  <si>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</si>
  <si>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</si>
  <si>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</si>
  <si>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</si>
  <si>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</si>
  <si>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</si>
  <si>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</si>
  <si>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</si>
  <si>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</si>
  <si>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</si>
  <si>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</si>
  <si>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</si>
  <si>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</si>
  <si>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</si>
  <si>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</si>
  <si>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</si>
  <si>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</si>
  <si>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</si>
  <si>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</si>
  <si>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</si>
  <si>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</si>
  <si>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</si>
  <si>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</si>
  <si>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</si>
  <si>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</si>
  <si>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</si>
  <si>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</si>
  <si>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</si>
  <si>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</si>
  <si>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</si>
  <si>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</si>
  <si>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</si>
  <si>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</si>
  <si>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</si>
  <si>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</si>
  <si>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</si>
  <si>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</si>
  <si>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</si>
  <si>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</si>
  <si>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</si>
  <si>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</si>
  <si>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</si>
  <si>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</si>
  <si>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</si>
  <si>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</si>
  <si>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</si>
  <si>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</si>
  <si>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</si>
  <si>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</si>
  <si>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</si>
  <si>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</si>
  <si>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</si>
  <si>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</si>
  <si>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</si>
  <si>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</si>
  <si>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</si>
  <si>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</si>
  <si>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</si>
  <si>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</si>
  <si>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</si>
  <si>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</si>
  <si>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</si>
  <si>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</si>
  <si>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</si>
  <si>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</si>
  <si>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</si>
  <si>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</si>
  <si>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</si>
  <si>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</si>
  <si>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</si>
  <si>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</si>
  <si>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</si>
  <si>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</si>
  <si>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</si>
  <si>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</si>
  <si>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</si>
  <si>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</si>
  <si>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</si>
  <si>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</si>
  <si>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</si>
  <si>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</si>
  <si>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</si>
  <si>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</si>
  <si>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</si>
  <si>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</si>
  <si>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</si>
  <si>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</si>
  <si>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</si>
  <si>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</si>
  <si>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</si>
  <si>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</si>
  <si>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</si>
  <si>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</si>
  <si>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</si>
  <si>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</si>
  <si>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</si>
  <si>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</si>
  <si>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</si>
  <si>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</si>
  <si>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</si>
  <si>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</si>
  <si>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</si>
  <si>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</si>
  <si>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</si>
  <si>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</si>
  <si>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</si>
  <si>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</si>
  <si>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</si>
  <si>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</si>
  <si>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</si>
  <si>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</si>
  <si>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</si>
  <si>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</si>
  <si>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</si>
  <si>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</si>
  <si>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</si>
  <si>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</si>
  <si>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</si>
  <si>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</si>
  <si>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</si>
  <si>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</si>
  <si>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</si>
  <si>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</si>
  <si>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</si>
  <si>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</si>
  <si>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</si>
  <si>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</si>
  <si>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</si>
  <si>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</si>
  <si>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</si>
  <si>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</si>
  <si>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</si>
  <si>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</si>
  <si>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</si>
  <si>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</si>
  <si>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</si>
  <si>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</si>
  <si>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</si>
  <si>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</si>
  <si>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</si>
  <si>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</si>
  <si>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</si>
  <si>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</si>
  <si>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</si>
  <si>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</si>
  <si>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</si>
  <si>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</si>
  <si>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</si>
  <si>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</si>
  <si>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</si>
  <si>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</si>
  <si>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</si>
  <si>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</si>
  <si>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</si>
  <si>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</si>
  <si>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</si>
  <si>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</si>
  <si>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</si>
  <si>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</si>
  <si>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</si>
  <si>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</si>
  <si>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</si>
  <si>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</si>
  <si>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</si>
  <si>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</si>
  <si>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</si>
  <si>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</si>
  <si>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</si>
  <si>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</si>
  <si>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</si>
  <si>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</si>
  <si>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</si>
  <si>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</si>
  <si>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</si>
  <si>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</si>
  <si>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</si>
  <si>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</si>
  <si>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</si>
  <si>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</si>
  <si>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</si>
  <si>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</si>
  <si>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</si>
  <si>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</si>
  <si>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</si>
  <si>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</si>
  <si>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</si>
  <si>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</si>
  <si>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</si>
  <si>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</si>
  <si>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</si>
  <si>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</si>
  <si>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</si>
  <si>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</si>
  <si>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</si>
  <si>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</si>
  <si>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</si>
  <si>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</si>
  <si>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</si>
  <si>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</si>
  <si>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</si>
  <si>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</si>
  <si>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</si>
  <si>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</si>
  <si>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</si>
  <si>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</si>
  <si>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</si>
  <si>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</si>
  <si>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</si>
  <si>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</si>
  <si>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</si>
  <si>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</si>
  <si>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</si>
  <si>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</si>
  <si>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</si>
  <si>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</si>
  <si>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</si>
  <si>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</si>
  <si>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</si>
  <si>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</si>
  <si>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</si>
  <si>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</si>
  <si>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</si>
  <si>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</si>
  <si>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</si>
  <si>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</si>
  <si>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</si>
  <si>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</si>
  <si>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</si>
  <si>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</si>
  <si>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</si>
  <si>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</si>
  <si>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</si>
  <si>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</si>
  <si>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</si>
  <si>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</si>
  <si>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</si>
  <si>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</si>
  <si>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</si>
  <si>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</si>
  <si>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</si>
  <si>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</si>
  <si>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</si>
  <si>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</si>
  <si>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</si>
  <si>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</si>
  <si>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</si>
  <si>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</si>
  <si>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</si>
  <si>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</si>
  <si>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</si>
  <si>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</si>
  <si>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</si>
  <si>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</si>
  <si>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</si>
  <si>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</si>
  <si>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</si>
  <si>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</si>
  <si>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</si>
  <si>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</si>
  <si>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</si>
  <si>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</si>
  <si>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</si>
  <si>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</si>
  <si>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</si>
  <si>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</si>
  <si>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</si>
  <si>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</si>
  <si>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</si>
  <si>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</si>
  <si>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</si>
  <si>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</si>
  <si>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</si>
  <si>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</si>
  <si>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</si>
  <si>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</si>
  <si>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</si>
  <si>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</si>
  <si>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</si>
  <si>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</si>
  <si>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</si>
  <si>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</si>
  <si>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</si>
  <si>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</si>
  <si>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</si>
  <si>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</si>
  <si>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</si>
  <si>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</si>
  <si>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</si>
  <si>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</si>
  <si>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</si>
  <si>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</si>
  <si>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</si>
  <si>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</si>
  <si>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</si>
  <si>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</si>
  <si>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</si>
  <si>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</si>
  <si>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</si>
  <si>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</si>
  <si>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</si>
  <si>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</si>
  <si>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</si>
  <si>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</si>
  <si>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</si>
  <si>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</si>
  <si>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</si>
  <si>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</si>
  <si>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</si>
  <si>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</si>
  <si>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</si>
  <si>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</si>
  <si>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</si>
  <si>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</si>
  <si>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</si>
  <si>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</si>
  <si>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</si>
  <si>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</si>
  <si>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</si>
  <si>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</si>
  <si>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</si>
  <si>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</si>
  <si>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</si>
  <si>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</si>
  <si>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</si>
  <si>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</si>
  <si>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</si>
  <si>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</si>
  <si>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</si>
  <si>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</si>
  <si>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</si>
  <si>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</si>
  <si>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</si>
  <si>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</si>
  <si>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</si>
  <si>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</si>
  <si>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</si>
  <si>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</si>
  <si>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</si>
  <si>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</si>
  <si>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</si>
  <si>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</si>
  <si>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</si>
  <si>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</si>
  <si>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</si>
  <si>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</si>
  <si>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</si>
  <si>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</si>
  <si>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</si>
  <si>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</si>
  <si>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</si>
  <si>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</si>
  <si>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</si>
  <si>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</si>
  <si>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</si>
  <si>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</si>
  <si>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</si>
  <si>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</si>
  <si>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</si>
  <si>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</si>
  <si>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</si>
  <si>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</si>
  <si>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</si>
  <si>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</si>
  <si>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</si>
  <si>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</si>
  <si>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</si>
  <si>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</si>
  <si>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</si>
  <si>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</si>
  <si>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</si>
  <si>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</si>
  <si>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</si>
  <si>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</si>
  <si>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</si>
  <si>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</si>
  <si>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</si>
  <si>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</si>
  <si>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</si>
  <si>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</si>
  <si>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</si>
  <si>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</si>
  <si>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</si>
  <si>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</si>
  <si>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</si>
  <si>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</si>
  <si>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</si>
  <si>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</si>
  <si>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</si>
  <si>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</si>
  <si>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</si>
  <si>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</si>
  <si>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</si>
  <si>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</si>
  <si>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</si>
  <si>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</si>
  <si>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</si>
  <si>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</si>
  <si>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</si>
  <si>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</si>
  <si>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</si>
  <si>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</si>
  <si>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</si>
  <si>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</si>
  <si>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</si>
  <si>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</si>
  <si>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</si>
  <si>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</si>
  <si>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</si>
  <si>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</si>
  <si>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</si>
  <si>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</si>
  <si>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</si>
  <si>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</si>
  <si>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</si>
  <si>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</si>
  <si>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</si>
  <si>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</si>
  <si>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</si>
  <si>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</si>
  <si>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</si>
  <si>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</si>
  <si>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</si>
  <si>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</si>
  <si>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</si>
  <si>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</si>
  <si>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</si>
  <si>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</si>
  <si>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</si>
  <si>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</si>
  <si>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</si>
  <si>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</si>
  <si>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</si>
  <si>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</si>
  <si>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</si>
  <si>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</si>
  <si>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</si>
  <si>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</si>
  <si>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</si>
  <si>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</si>
  <si>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</si>
  <si>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</si>
  <si>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</si>
  <si>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</si>
  <si>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</si>
  <si>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</si>
  <si>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</si>
  <si>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</si>
  <si>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</si>
  <si>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</si>
  <si>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</si>
  <si>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</si>
  <si>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</si>
  <si>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</si>
  <si>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</si>
  <si>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</si>
  <si>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</si>
  <si>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</si>
  <si>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</si>
  <si>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</si>
  <si>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</si>
  <si>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</si>
  <si>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</si>
  <si>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</si>
  <si>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</si>
  <si>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</si>
  <si>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</si>
  <si>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</si>
  <si>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</si>
  <si>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</si>
  <si>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</si>
  <si>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</si>
  <si>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</si>
  <si>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</si>
  <si>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</si>
  <si>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</si>
  <si>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</si>
  <si>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</si>
  <si>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</si>
  <si>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</si>
  <si>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</si>
  <si>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</si>
  <si>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</si>
  <si>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</si>
  <si>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</si>
  <si>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</si>
  <si>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</si>
  <si>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</si>
  <si>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</si>
  <si>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</si>
  <si>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</si>
  <si>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</si>
  <si>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</si>
  <si>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</si>
  <si>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</si>
  <si>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</si>
  <si>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</si>
  <si>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</si>
  <si>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</si>
  <si>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</si>
  <si>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</si>
  <si>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</si>
  <si>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</si>
  <si>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</si>
  <si>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</si>
  <si>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</si>
  <si>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</si>
  <si>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</si>
  <si>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</si>
  <si>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</si>
  <si>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</si>
  <si>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</si>
  <si>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</si>
  <si>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</si>
  <si>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</si>
  <si>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</si>
  <si>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</si>
  <si>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</si>
  <si>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</si>
  <si>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</si>
  <si>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</si>
  <si>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</si>
  <si>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</si>
  <si>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</si>
  <si>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</si>
  <si>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</si>
  <si>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</si>
  <si>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</si>
  <si>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</si>
  <si>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</si>
  <si>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</si>
  <si>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</si>
  <si>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</si>
  <si>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</si>
  <si>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</si>
  <si>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</si>
  <si>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</si>
  <si>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</si>
  <si>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</si>
  <si>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</si>
  <si>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</si>
  <si>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</si>
  <si>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</si>
  <si>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</si>
  <si>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</si>
  <si>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</si>
  <si>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</si>
  <si>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</si>
  <si>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</si>
  <si>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</si>
  <si>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</si>
  <si>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</si>
  <si>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</si>
  <si>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</si>
  <si>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</si>
  <si>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</si>
  <si>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</si>
  <si>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</si>
  <si>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</si>
  <si>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</si>
  <si>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</si>
  <si>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</si>
  <si>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</si>
  <si>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</si>
  <si>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</si>
  <si>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</si>
  <si>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</si>
  <si>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</si>
  <si>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</si>
  <si>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</si>
  <si>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</si>
  <si>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</si>
  <si>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</si>
  <si>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</si>
  <si>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</si>
  <si>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</si>
  <si>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</si>
  <si>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</si>
  <si>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</si>
  <si>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</si>
  <si>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</si>
  <si>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</si>
  <si>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</si>
  <si>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</si>
  <si>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</si>
  <si>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</si>
  <si>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</si>
  <si>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</si>
  <si>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</si>
  <si>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</si>
  <si>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</si>
  <si>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</si>
  <si>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</si>
  <si>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</si>
  <si>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</si>
  <si>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</si>
  <si>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</si>
  <si>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</si>
  <si>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</si>
  <si>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</si>
  <si>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</si>
  <si>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</si>
  <si>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</si>
  <si>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</si>
  <si>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</si>
  <si>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</si>
  <si>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</si>
  <si>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</si>
  <si>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</si>
  <si>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</si>
  <si>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</si>
  <si>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</si>
  <si>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</si>
  <si>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</si>
  <si>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</si>
  <si>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</si>
  <si>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</si>
  <si>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</si>
  <si>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</si>
  <si>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</si>
  <si>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</si>
  <si>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</si>
  <si>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</si>
  <si>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</si>
  <si>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</si>
  <si>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</si>
  <si>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</si>
  <si>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</si>
  <si>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</si>
  <si>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</si>
  <si>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</si>
  <si>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</si>
  <si>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</si>
  <si>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</si>
  <si>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</si>
  <si>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</si>
  <si>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</si>
  <si>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</si>
  <si>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</si>
  <si>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</si>
  <si>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</si>
  <si>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</si>
  <si>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</si>
  <si>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</si>
  <si>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</si>
  <si>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</si>
  <si>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</si>
  <si>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</si>
  <si>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</si>
  <si>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</si>
  <si>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</si>
  <si>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</si>
  <si>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</si>
  <si>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</si>
  <si>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</si>
  <si>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</si>
  <si>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</si>
  <si>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</si>
  <si>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</si>
  <si>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</si>
  <si>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</si>
  <si>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</si>
  <si>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</si>
  <si>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</si>
  <si>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</si>
  <si>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</si>
  <si>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</si>
  <si>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</si>
  <si>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</si>
  <si>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</si>
  <si>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</si>
  <si>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</si>
  <si>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</si>
  <si>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</si>
  <si>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</si>
  <si>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</si>
  <si>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</si>
  <si>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</si>
  <si>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</si>
  <si>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</si>
  <si>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</si>
  <si>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</si>
  <si>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</si>
  <si>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</si>
  <si>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</si>
  <si>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</si>
  <si>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</si>
  <si>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</si>
  <si>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</si>
  <si>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</si>
  <si>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</si>
  <si>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</si>
  <si>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</si>
  <si>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</si>
  <si>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</si>
  <si>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</si>
  <si>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</si>
  <si>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</si>
  <si>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</si>
  <si>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</si>
  <si>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</si>
  <si>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</si>
  <si>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</si>
  <si>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</si>
  <si>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</si>
  <si>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</si>
  <si>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</si>
  <si>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</si>
  <si>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</si>
  <si>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</si>
  <si>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</si>
  <si>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</si>
  <si>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</si>
  <si>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</si>
  <si>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</si>
  <si>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</si>
  <si>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</si>
  <si>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</si>
  <si>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</si>
  <si>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</si>
  <si>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</si>
  <si>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</si>
  <si>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</si>
  <si>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</si>
  <si>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</si>
  <si>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</si>
  <si>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</si>
  <si>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</si>
  <si>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</si>
  <si>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</si>
  <si>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</si>
  <si>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</si>
  <si>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</si>
  <si>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</si>
  <si>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</si>
  <si>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</si>
  <si>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</si>
  <si>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</si>
  <si>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</si>
  <si>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</si>
  <si>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</si>
  <si>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</si>
  <si>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</si>
  <si>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</si>
  <si>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</si>
  <si>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</si>
  <si>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</si>
  <si>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</si>
  <si>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</si>
  <si>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</si>
  <si>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</si>
  <si>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</si>
  <si>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</si>
  <si>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</si>
  <si>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</si>
  <si>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</si>
  <si>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</si>
  <si>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</si>
  <si>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</si>
  <si>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</si>
  <si>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</si>
  <si>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</si>
  <si>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</si>
  <si>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</si>
  <si>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</si>
  <si>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</si>
  <si>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</si>
  <si>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</si>
  <si>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</si>
  <si>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</si>
  <si>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</si>
  <si>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</si>
  <si>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</si>
  <si>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</si>
  <si>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</si>
  <si>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</si>
  <si>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</si>
  <si>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</si>
  <si>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</si>
  <si>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</si>
  <si>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</si>
  <si>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</si>
  <si>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</si>
  <si>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</si>
  <si>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</si>
  <si>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</si>
  <si>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</si>
  <si>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</si>
  <si>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</si>
  <si>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</si>
  <si>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</si>
  <si>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</si>
  <si>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</si>
  <si>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</si>
  <si>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</si>
  <si>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</si>
  <si>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</si>
  <si>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</si>
  <si>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</si>
  <si>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</si>
  <si>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</si>
  <si>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</si>
  <si>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</si>
  <si>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</si>
  <si>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</si>
  <si>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</si>
  <si>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</si>
  <si>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</si>
  <si>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</si>
  <si>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</si>
  <si>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</si>
  <si>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</si>
  <si>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</si>
  <si>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</si>
  <si>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</si>
  <si>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</si>
  <si>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</si>
  <si>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</si>
  <si>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</si>
  <si>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</si>
  <si>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</si>
  <si>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</si>
  <si>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</si>
  <si>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</si>
  <si>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</si>
  <si>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</si>
  <si>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</si>
  <si>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</si>
  <si>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</si>
  <si>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</si>
  <si>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</si>
  <si>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</si>
  <si>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</si>
  <si>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</si>
  <si>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</si>
  <si>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</si>
  <si>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</si>
  <si>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</si>
  <si>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</si>
  <si>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</si>
  <si>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</si>
  <si>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</si>
  <si>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</si>
  <si>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</si>
  <si>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</si>
  <si>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</si>
  <si>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</si>
  <si>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</si>
  <si>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</si>
  <si>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</si>
  <si>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</si>
  <si>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</si>
  <si>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</si>
  <si>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</si>
  <si>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</si>
  <si>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</si>
  <si>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</si>
  <si>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</si>
  <si>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</si>
  <si>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</si>
  <si>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</si>
  <si>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</si>
  <si>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</si>
  <si>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</si>
  <si>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</si>
  <si>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</si>
  <si>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</si>
  <si>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</si>
  <si>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</si>
  <si>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</si>
  <si>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</si>
  <si>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</si>
  <si>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</si>
  <si>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</si>
  <si>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</si>
  <si>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</si>
  <si>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</si>
  <si>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</si>
  <si>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</si>
  <si>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</si>
  <si>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</si>
  <si>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</si>
  <si>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</si>
  <si>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</si>
  <si>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</si>
  <si>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</si>
  <si>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</si>
  <si>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</si>
  <si>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</si>
  <si>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</si>
  <si>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</si>
  <si>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</si>
  <si>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</si>
  <si>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</si>
  <si>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</si>
  <si>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</si>
  <si>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</si>
  <si>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</si>
  <si>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</si>
  <si>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</si>
  <si>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</si>
  <si>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</si>
  <si>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</si>
  <si>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</si>
  <si>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</si>
  <si>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</si>
  <si>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</si>
  <si>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</si>
  <si>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</si>
  <si>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</si>
  <si>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</si>
  <si>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</si>
  <si>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</si>
  <si>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</si>
  <si>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</si>
  <si>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</si>
  <si>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</si>
  <si>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</si>
  <si>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</si>
  <si>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</si>
  <si>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</si>
  <si>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</si>
  <si>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</si>
  <si>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</si>
  <si>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</si>
  <si>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</si>
  <si>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</si>
  <si>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</si>
  <si>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</si>
  <si>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</si>
  <si>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</si>
  <si>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</si>
  <si>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</si>
  <si>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</si>
  <si>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</si>
  <si>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</si>
  <si>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</si>
  <si>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</si>
  <si>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</si>
  <si>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</si>
  <si>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</si>
  <si>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</si>
  <si>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</si>
  <si>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</si>
  <si>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</si>
  <si>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</si>
  <si>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</si>
  <si>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</si>
  <si>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</si>
  <si>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</si>
  <si>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</si>
  <si>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</si>
  <si>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</si>
  <si>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</si>
  <si>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</si>
  <si>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</si>
  <si>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</si>
  <si>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</si>
  <si>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</si>
  <si>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</si>
  <si>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</si>
  <si>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</si>
  <si>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</si>
  <si>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</si>
  <si>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</si>
  <si>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</si>
  <si>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</si>
  <si>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</si>
  <si>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</si>
  <si>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</si>
  <si>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</si>
  <si>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</si>
  <si>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</si>
  <si>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</si>
  <si>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</si>
  <si>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</si>
  <si>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</si>
  <si>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</si>
  <si>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</si>
  <si>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</si>
  <si>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</si>
  <si>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</si>
  <si>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</si>
  <si>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</si>
  <si>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</si>
  <si>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</si>
  <si>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</si>
  <si>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</si>
  <si>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</si>
  <si>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</si>
  <si>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</si>
  <si>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</si>
  <si>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</si>
  <si>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</si>
  <si>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</si>
  <si>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</si>
  <si>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</si>
  <si>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</si>
  <si>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</si>
  <si>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</si>
  <si>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</si>
  <si>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</si>
  <si>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</si>
  <si>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</si>
  <si>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</si>
  <si>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</si>
  <si>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</si>
  <si>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</si>
  <si>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</si>
  <si>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</si>
  <si>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</si>
  <si>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</si>
  <si>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</si>
  <si>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</si>
  <si>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</si>
  <si>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</si>
  <si>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</si>
  <si>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</si>
  <si>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</si>
  <si>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</si>
  <si>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</si>
  <si>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</si>
  <si>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</si>
  <si>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</si>
  <si>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</si>
  <si>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</si>
  <si>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</si>
  <si>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</si>
  <si>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</si>
  <si>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</si>
  <si>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</si>
  <si>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</si>
  <si>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</si>
  <si>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</si>
  <si>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</si>
  <si>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</si>
  <si>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</si>
  <si>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</si>
  <si>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</si>
  <si>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</si>
  <si>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</si>
  <si>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</si>
  <si>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</si>
  <si>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</si>
  <si>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</si>
  <si>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</si>
  <si>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</si>
  <si>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</si>
  <si>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</si>
  <si>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</si>
  <si>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</si>
  <si>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</si>
  <si>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</si>
  <si>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</si>
  <si>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</si>
  <si>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</si>
  <si>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</si>
  <si>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</si>
  <si>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</si>
  <si>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</si>
  <si>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</si>
  <si>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</si>
  <si>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</si>
  <si>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</si>
  <si>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</si>
  <si>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</si>
  <si>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</si>
  <si>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</si>
  <si>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</si>
  <si>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</si>
  <si>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</si>
  <si>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</si>
  <si>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</si>
  <si>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</si>
  <si>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</si>
  <si>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</si>
  <si>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</si>
  <si>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</si>
  <si>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</si>
  <si>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</si>
  <si>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</si>
  <si>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</si>
  <si>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</si>
  <si>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</si>
  <si>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</si>
  <si>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</si>
  <si>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</si>
  <si>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</si>
  <si>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</si>
  <si>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</si>
  <si>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</si>
  <si>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</si>
  <si>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</si>
  <si>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</si>
  <si>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</si>
  <si>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</si>
  <si>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</si>
  <si>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</si>
  <si>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</si>
  <si>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</si>
  <si>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</si>
  <si>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</si>
  <si>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</si>
  <si>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</si>
  <si>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</si>
  <si>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</si>
  <si>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</si>
  <si>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</si>
  <si>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</si>
  <si>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</si>
  <si>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</si>
  <si>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</si>
  <si>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</si>
  <si>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</si>
  <si>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</si>
  <si>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</si>
  <si>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</si>
  <si>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</si>
  <si>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</si>
  <si>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</si>
  <si>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</si>
  <si>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</si>
  <si>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</si>
  <si>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</si>
  <si>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</si>
  <si>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</si>
  <si>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</si>
  <si>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</si>
  <si>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</si>
  <si>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</si>
  <si>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</si>
  <si>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</si>
  <si>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</si>
  <si>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</si>
  <si>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</si>
  <si>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</si>
  <si>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</si>
  <si>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</si>
  <si>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</si>
  <si>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</si>
  <si>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</si>
  <si>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</si>
  <si>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</si>
  <si>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</si>
  <si>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</si>
  <si>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</si>
  <si>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</si>
  <si>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</si>
  <si>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</si>
  <si>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</si>
  <si>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</si>
  <si>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</si>
  <si>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</si>
  <si>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</si>
  <si>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</si>
  <si>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</si>
  <si>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</si>
  <si>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</si>
  <si>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</si>
  <si>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</si>
  <si>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</si>
  <si>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</si>
  <si>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</si>
  <si>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</si>
  <si>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</si>
  <si>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</si>
  <si>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</si>
  <si>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</si>
  <si>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</si>
  <si>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</si>
  <si>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</si>
  <si>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</si>
  <si>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</si>
  <si>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</si>
  <si>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</si>
  <si>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</si>
  <si>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</si>
  <si>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</si>
  <si>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</si>
  <si>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</si>
  <si>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</si>
  <si>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</si>
  <si>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</si>
  <si>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</si>
  <si>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</si>
  <si>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</si>
  <si>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</si>
  <si>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</si>
  <si>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</si>
  <si>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</si>
  <si>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</si>
  <si>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</si>
  <si>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</si>
  <si>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</si>
  <si>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</si>
  <si>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</si>
  <si>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</si>
  <si>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</si>
  <si>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</si>
  <si>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</si>
  <si>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</si>
  <si>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</si>
  <si>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</si>
  <si>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</si>
  <si>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</si>
  <si>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</si>
  <si>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</si>
  <si>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</si>
  <si>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</si>
  <si>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</si>
  <si>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</si>
  <si>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</si>
  <si>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</si>
  <si>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</si>
  <si>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</si>
  <si>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</si>
  <si>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</si>
  <si>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</si>
  <si>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</si>
  <si>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</si>
  <si>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</si>
  <si>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</si>
  <si>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</si>
  <si>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</si>
  <si>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</si>
  <si>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</si>
  <si>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</si>
  <si>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</si>
  <si>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</si>
  <si>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</si>
  <si>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</si>
  <si>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</si>
  <si>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</si>
  <si>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</si>
  <si>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</si>
  <si>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</si>
  <si>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</si>
  <si>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</si>
  <si>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</si>
  <si>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</si>
  <si>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</si>
  <si>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</si>
  <si>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</si>
  <si>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</si>
  <si>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</si>
  <si>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</si>
  <si>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</si>
  <si>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</si>
  <si>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</si>
  <si>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</si>
  <si>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</si>
  <si>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</si>
  <si>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</si>
  <si>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</si>
  <si>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</si>
  <si>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</si>
  <si>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</si>
  <si>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</si>
  <si>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</si>
  <si>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</si>
  <si>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</si>
  <si>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</si>
  <si>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</si>
  <si>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</si>
  <si>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</si>
  <si>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</si>
  <si>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</si>
  <si>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</si>
  <si>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</si>
  <si>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</si>
  <si>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</si>
  <si>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</si>
  <si>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</si>
  <si>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</si>
  <si>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</si>
  <si>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</si>
  <si>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</si>
  <si>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</si>
  <si>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</si>
  <si>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</si>
  <si>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</si>
  <si>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</si>
  <si>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</si>
  <si>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</si>
  <si>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</si>
  <si>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</si>
  <si>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</si>
  <si>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</si>
  <si>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</si>
  <si>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</si>
  <si>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</si>
  <si>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</si>
  <si>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</si>
  <si>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</si>
  <si>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</si>
  <si>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</si>
  <si>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</si>
  <si>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</si>
  <si>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</si>
  <si>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</si>
  <si>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</si>
  <si>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</si>
  <si>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</si>
  <si>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</si>
  <si>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</si>
  <si>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</si>
  <si>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</si>
  <si>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</si>
  <si>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</si>
  <si>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</si>
  <si>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</si>
  <si>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</si>
  <si>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</si>
  <si>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</si>
  <si>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</si>
  <si>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</si>
  <si>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</si>
  <si>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</si>
  <si>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</si>
  <si>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</si>
  <si>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</si>
  <si>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</si>
  <si>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</si>
  <si>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</si>
  <si>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</si>
  <si>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</si>
  <si>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</si>
  <si>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</si>
  <si>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</si>
  <si>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</si>
  <si>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</si>
  <si>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</si>
  <si>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</si>
  <si>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</si>
  <si>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</si>
  <si>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</si>
  <si>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</si>
  <si>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</si>
  <si>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</si>
  <si>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</si>
  <si>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</si>
  <si>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</si>
  <si>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</si>
  <si>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</si>
  <si>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</si>
  <si>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</si>
  <si>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</si>
  <si>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</si>
  <si>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</si>
  <si>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</si>
  <si>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</si>
  <si>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</si>
  <si>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</si>
  <si>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</si>
  <si>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</si>
  <si>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</si>
  <si>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</si>
  <si>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</si>
  <si>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</si>
  <si>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</si>
  <si>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</si>
  <si>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</si>
  <si>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</si>
  <si>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</si>
  <si>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</si>
  <si>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</si>
  <si>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</si>
  <si>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</si>
  <si>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</si>
  <si>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</si>
  <si>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</si>
  <si>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</si>
  <si>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</si>
  <si>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</si>
  <si>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</si>
  <si>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</si>
  <si>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</si>
  <si>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</si>
  <si>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</si>
  <si>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</si>
  <si>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</si>
  <si>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</si>
  <si>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</si>
  <si>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</si>
  <si>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</si>
  <si>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</si>
  <si>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</si>
  <si>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</si>
  <si>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</si>
  <si>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</si>
  <si>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</si>
  <si>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</si>
  <si>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</si>
  <si>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</si>
  <si>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</si>
  <si>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</si>
  <si>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</si>
  <si>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</si>
  <si>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</si>
  <si>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</si>
  <si>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</si>
  <si>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</si>
  <si>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</si>
  <si>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</si>
  <si>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</si>
  <si>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</si>
  <si>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</si>
  <si>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</si>
  <si>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</si>
  <si>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</si>
  <si>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</si>
  <si>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</si>
  <si>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</si>
  <si>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</si>
  <si>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</si>
  <si>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</si>
  <si>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</si>
  <si>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</si>
  <si>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</si>
  <si>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</si>
  <si>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</si>
  <si>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</si>
  <si>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</si>
  <si>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</si>
  <si>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</si>
  <si>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</si>
  <si>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</si>
  <si>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</si>
  <si>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</si>
  <si>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</si>
  <si>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</si>
  <si>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</si>
  <si>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</si>
  <si>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</si>
  <si>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</si>
  <si>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</si>
  <si>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</si>
  <si>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</si>
  <si>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</si>
  <si>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</si>
  <si>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</si>
  <si>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</si>
  <si>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</si>
  <si>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</si>
  <si>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</si>
  <si>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</si>
  <si>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</si>
  <si>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</si>
  <si>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</si>
  <si>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</si>
  <si>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</si>
  <si>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</si>
  <si>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</si>
  <si>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</si>
  <si>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</si>
  <si>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</si>
  <si>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</si>
  <si>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</si>
  <si>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</si>
  <si>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</si>
  <si>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</si>
  <si>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</si>
  <si>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</si>
  <si>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</si>
  <si>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</si>
  <si>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</si>
  <si>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</si>
  <si>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</si>
  <si>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</si>
  <si>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</si>
  <si>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</si>
  <si>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</si>
  <si>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</si>
  <si>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</si>
  <si>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</si>
  <si>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</si>
  <si>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</si>
  <si>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</si>
  <si>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</si>
  <si>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</si>
  <si>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</si>
  <si>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</si>
  <si>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</si>
  <si>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</si>
  <si>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</si>
  <si>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</si>
  <si>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</si>
  <si>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</si>
  <si>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</si>
  <si>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</si>
  <si>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</si>
  <si>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</si>
  <si>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</si>
  <si>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</si>
  <si>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</si>
  <si>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</si>
  <si>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</si>
  <si>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</si>
  <si>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</si>
  <si>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</si>
  <si>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</si>
  <si>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</si>
  <si>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</si>
  <si>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</si>
  <si>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</si>
  <si>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</si>
  <si>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</si>
  <si>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</si>
  <si>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</si>
  <si>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</si>
  <si>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</si>
  <si>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</si>
  <si>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</si>
  <si>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</si>
  <si>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</si>
  <si>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</si>
  <si>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</si>
  <si>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</si>
  <si>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</si>
  <si>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</si>
  <si>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</si>
  <si>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</si>
  <si>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</si>
  <si>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</si>
  <si>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</si>
  <si>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</si>
  <si>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</si>
  <si>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</si>
  <si>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</si>
  <si>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</si>
  <si>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</si>
  <si>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</si>
  <si>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</si>
  <si>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</si>
  <si>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</si>
  <si>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</si>
  <si>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</si>
  <si>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</si>
  <si>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</si>
  <si>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</si>
  <si>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</si>
  <si>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</si>
  <si>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</si>
  <si>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</si>
  <si>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</si>
  <si>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</si>
  <si>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</si>
  <si>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</si>
  <si>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</si>
  <si>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</si>
  <si>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</si>
  <si>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</si>
  <si>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</si>
  <si>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</si>
  <si>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</si>
  <si>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</si>
  <si>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</si>
  <si>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</si>
  <si>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</si>
  <si>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</si>
  <si>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</si>
  <si>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</si>
  <si>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</si>
  <si>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</si>
  <si>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</si>
  <si>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</si>
  <si>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</si>
  <si>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</si>
  <si>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</si>
  <si>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</si>
  <si>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</si>
  <si>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</si>
  <si>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</si>
  <si>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</si>
  <si>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</si>
  <si>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</si>
  <si>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</si>
  <si>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</si>
  <si>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</si>
  <si>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</si>
  <si>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</si>
  <si>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</si>
  <si>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</si>
  <si>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</si>
  <si>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</si>
  <si>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</si>
  <si>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</si>
  <si>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</si>
  <si>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</si>
  <si>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</si>
  <si>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</si>
  <si>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</si>
  <si>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</si>
  <si>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</si>
  <si>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</si>
  <si>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</si>
  <si>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</si>
  <si>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</si>
  <si>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</si>
  <si>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</si>
  <si>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</si>
  <si>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</si>
  <si>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</si>
  <si>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</si>
  <si>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</si>
  <si>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</si>
  <si>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</si>
  <si>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</si>
  <si>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</si>
  <si>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</si>
  <si>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</si>
  <si>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</si>
  <si>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</si>
  <si>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</si>
  <si>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</si>
  <si>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</si>
  <si>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</si>
  <si>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</si>
  <si>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</si>
  <si>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</si>
  <si>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</si>
  <si>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</si>
  <si>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</si>
  <si>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</si>
  <si>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</si>
  <si>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</si>
  <si>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</si>
  <si>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</si>
  <si>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</si>
  <si>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</si>
  <si>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</si>
  <si>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</si>
  <si>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</si>
  <si>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</si>
  <si>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</si>
  <si>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</si>
  <si>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</si>
  <si>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</si>
  <si>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</si>
  <si>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</si>
  <si>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</si>
  <si>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</si>
  <si>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</si>
  <si>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</si>
  <si>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</si>
  <si>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</si>
  <si>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</si>
  <si>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</si>
  <si>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</si>
  <si>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</si>
  <si>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</si>
  <si>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</si>
  <si>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</si>
  <si>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</si>
  <si>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</si>
  <si>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</si>
  <si>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</si>
  <si>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</si>
  <si>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</si>
  <si>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</si>
  <si>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</si>
  <si>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</si>
  <si>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</si>
  <si>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</si>
  <si>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</si>
  <si>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</si>
  <si>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</si>
  <si>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</si>
  <si>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</si>
  <si>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</si>
  <si>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</si>
  <si>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</si>
  <si>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</si>
  <si>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</si>
  <si>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</si>
  <si>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</si>
  <si>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</si>
  <si>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</si>
  <si>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</si>
  <si>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</si>
  <si>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</si>
  <si>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</si>
  <si>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</si>
  <si>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</si>
  <si>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</si>
  <si>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</si>
  <si>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</si>
  <si>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</si>
  <si>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</si>
  <si>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</si>
  <si>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</si>
  <si>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</si>
  <si>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</si>
  <si>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</si>
  <si>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</si>
  <si>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</si>
  <si>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</si>
  <si>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</si>
  <si>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</si>
  <si>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</si>
  <si>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</si>
  <si>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</si>
  <si>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</si>
  <si>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</si>
  <si>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</si>
  <si>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</si>
  <si>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</si>
  <si>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</si>
  <si>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</si>
  <si>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</si>
  <si>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</si>
  <si>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</si>
  <si>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</si>
  <si>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</si>
  <si>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</si>
  <si>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</si>
  <si>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</si>
  <si>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</si>
  <si>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</si>
  <si>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</si>
  <si>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</si>
  <si>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</si>
  <si>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</si>
  <si>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</si>
  <si>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</si>
  <si>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</si>
  <si>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</si>
  <si>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</si>
  <si>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</si>
  <si>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</si>
  <si>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</si>
  <si>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</si>
  <si>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</si>
  <si>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</si>
  <si>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</si>
  <si>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</si>
  <si>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</si>
  <si>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</si>
  <si>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</si>
  <si>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</si>
  <si>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</si>
  <si>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</si>
  <si>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</si>
  <si>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</si>
  <si>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</si>
  <si>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</si>
  <si>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</si>
  <si>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</si>
  <si>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</si>
  <si>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</si>
  <si>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</si>
  <si>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</si>
  <si>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</si>
  <si>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</si>
  <si>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</si>
  <si>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</si>
  <si>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</si>
  <si>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</si>
  <si>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</si>
  <si>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</si>
  <si>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</si>
  <si>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</si>
  <si>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</si>
  <si>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</si>
  <si>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</si>
  <si>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</si>
  <si>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</si>
  <si>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</si>
  <si>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</si>
  <si>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</si>
  <si>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</si>
  <si>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</si>
  <si>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</si>
  <si>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</si>
  <si>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</si>
  <si>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</si>
  <si>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</si>
  <si>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</si>
  <si>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</si>
  <si>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</si>
  <si>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</si>
  <si>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</si>
  <si>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</si>
  <si>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</si>
  <si>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</si>
  <si>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</si>
  <si>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</si>
  <si>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</si>
  <si>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</si>
  <si>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</si>
  <si>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</si>
  <si>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</si>
  <si>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</si>
  <si>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</si>
  <si>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</si>
  <si>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</si>
  <si>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</si>
  <si>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</si>
  <si>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</si>
  <si>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</si>
  <si>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</si>
  <si>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</si>
  <si>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</si>
  <si>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</si>
  <si>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</si>
  <si>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</si>
  <si>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</si>
  <si>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</si>
  <si>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</si>
  <si>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</si>
  <si>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</si>
  <si>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</si>
  <si>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</si>
  <si>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</si>
  <si>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</si>
  <si>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</si>
  <si>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</si>
  <si>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</si>
  <si>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</si>
  <si>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</si>
  <si>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</si>
  <si>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</si>
  <si>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</si>
  <si>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</si>
  <si>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</si>
  <si>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</si>
  <si>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</si>
  <si>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</si>
  <si>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</si>
  <si>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</si>
  <si>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</si>
  <si>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</si>
  <si>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</si>
  <si>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</si>
  <si>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</si>
  <si>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</si>
  <si>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</si>
  <si>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</si>
  <si>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</si>
  <si>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</si>
  <si>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</si>
  <si>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</si>
  <si>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</si>
  <si>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</si>
  <si>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</si>
  <si>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</si>
  <si>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</si>
  <si>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</si>
  <si>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</si>
  <si>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</si>
  <si>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</si>
  <si>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</si>
  <si>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</si>
  <si>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</si>
  <si>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</si>
  <si>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</si>
  <si>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</si>
  <si>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</si>
  <si>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</si>
  <si>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</si>
  <si>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</si>
  <si>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</si>
  <si>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</si>
  <si>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</si>
  <si>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</si>
  <si>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</si>
  <si>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</si>
  <si>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</si>
  <si>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</si>
  <si>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</si>
  <si>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</si>
  <si>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</si>
  <si>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</si>
  <si>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</si>
  <si>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</si>
  <si>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</si>
  <si>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</si>
  <si>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</si>
  <si>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</si>
  <si>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</si>
  <si>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</si>
  <si>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</si>
  <si>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</si>
  <si>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</si>
  <si>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</si>
  <si>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</si>
  <si>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</si>
  <si>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</si>
  <si>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</si>
  <si>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</si>
  <si>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</si>
  <si>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</si>
  <si>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</si>
  <si>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</si>
  <si>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</si>
  <si>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</si>
  <si>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</si>
  <si>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</si>
  <si>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</si>
  <si>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</si>
  <si>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</si>
  <si>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</si>
  <si>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</si>
  <si>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</si>
  <si>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</si>
  <si>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</si>
  <si>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</si>
  <si>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</si>
  <si>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</si>
  <si>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</si>
  <si>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</si>
  <si>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</si>
  <si>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</si>
  <si>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</si>
  <si>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</si>
  <si>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</si>
  <si>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</si>
  <si>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</si>
  <si>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</si>
  <si>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</si>
  <si>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</si>
  <si>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</si>
  <si>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</si>
  <si>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</si>
  <si>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</si>
  <si>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</si>
  <si>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</si>
  <si>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</si>
  <si>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</si>
  <si>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</si>
  <si>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</si>
  <si>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</si>
  <si>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</si>
  <si>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</si>
  <si>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</si>
  <si>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</si>
  <si>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</si>
  <si>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</si>
  <si>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</si>
  <si>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</si>
  <si>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</si>
  <si>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</si>
  <si>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</si>
  <si>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</si>
  <si>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</si>
  <si>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</si>
  <si>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</si>
  <si>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</si>
  <si>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</si>
  <si>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</si>
  <si>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</si>
  <si>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</si>
  <si>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</si>
  <si>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</si>
  <si>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</si>
  <si>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</si>
  <si>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</si>
  <si>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</si>
  <si>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</si>
  <si>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</si>
  <si>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</si>
  <si>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</si>
  <si>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</si>
  <si>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</si>
  <si>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</si>
  <si>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</si>
  <si>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</si>
  <si>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</si>
  <si>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</si>
  <si>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</si>
  <si>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</si>
  <si>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</si>
  <si>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</si>
  <si>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</si>
  <si>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</si>
  <si>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</si>
  <si>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</si>
  <si>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</si>
  <si>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</si>
  <si>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</si>
  <si>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</si>
  <si>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</si>
  <si>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</si>
  <si>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</si>
  <si>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</si>
  <si>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</si>
  <si>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</si>
  <si>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</si>
  <si>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</si>
  <si>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</si>
  <si>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</si>
  <si>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</si>
  <si>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</si>
  <si>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</si>
  <si>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</si>
  <si>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</si>
  <si>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</si>
  <si>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</si>
  <si>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</si>
  <si>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</si>
  <si>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</si>
  <si>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</si>
  <si>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</si>
  <si>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</si>
  <si>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</si>
  <si>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</si>
  <si>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</si>
  <si>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</si>
  <si>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</si>
  <si>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</si>
  <si>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</si>
  <si>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</si>
  <si>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</si>
  <si>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</si>
  <si>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</si>
  <si>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</si>
  <si>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</si>
  <si>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</si>
  <si>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</si>
  <si>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</si>
  <si>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</si>
  <si>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</si>
  <si>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</si>
  <si>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</si>
  <si>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</si>
  <si>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</si>
  <si>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</si>
  <si>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</si>
  <si>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</si>
  <si>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</si>
  <si>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</si>
  <si>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</si>
  <si>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</si>
  <si>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</si>
  <si>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</si>
  <si>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</si>
  <si>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</si>
  <si>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</si>
  <si>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</si>
  <si>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</si>
  <si>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</si>
  <si>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</si>
  <si>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</si>
  <si>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</si>
  <si>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</si>
  <si>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</si>
  <si>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</si>
  <si>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</si>
  <si>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</si>
  <si>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</si>
  <si>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</si>
  <si>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</si>
  <si>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</si>
  <si>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</si>
  <si>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</si>
  <si>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</si>
  <si>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</si>
  <si>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</si>
  <si>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</si>
  <si>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</si>
  <si>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</si>
  <si>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</si>
  <si>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</si>
  <si>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</si>
  <si>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</si>
  <si>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</si>
  <si>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</si>
  <si>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</si>
  <si>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</si>
  <si>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</si>
  <si>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</si>
  <si>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</si>
  <si>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</si>
  <si>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</si>
  <si>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</si>
  <si>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</si>
  <si>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</si>
  <si>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</si>
  <si>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</si>
  <si>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</si>
  <si>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</si>
  <si>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</si>
  <si>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</si>
  <si>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</si>
  <si>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</si>
  <si>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</si>
  <si>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</si>
  <si>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</si>
  <si>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</si>
  <si>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</si>
  <si>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</si>
  <si>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</si>
  <si>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</si>
  <si>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</si>
  <si>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</si>
  <si>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</si>
  <si>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</si>
  <si>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</si>
  <si>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</si>
  <si>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</si>
  <si>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</si>
  <si>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</si>
  <si>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</si>
  <si>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</si>
  <si>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</si>
  <si>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</si>
  <si>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</si>
  <si>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</si>
  <si>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</si>
  <si>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</si>
  <si>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</si>
  <si>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</si>
  <si>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</si>
  <si>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</si>
  <si>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</si>
  <si>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</si>
  <si>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</si>
  <si>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</si>
  <si>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</si>
  <si>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</si>
  <si>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</si>
  <si>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</si>
  <si>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</si>
  <si>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</si>
  <si>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</si>
  <si>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</si>
  <si>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</si>
  <si>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</si>
  <si>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</si>
  <si>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</si>
  <si>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</si>
  <si>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</si>
  <si>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</si>
  <si>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</si>
  <si>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</si>
  <si>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</si>
  <si>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</si>
  <si>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</si>
  <si>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</si>
  <si>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</si>
  <si>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</si>
  <si>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</si>
  <si>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</si>
  <si>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</si>
  <si>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</si>
  <si>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</si>
  <si>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</si>
  <si>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</si>
  <si>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</si>
  <si>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</si>
  <si>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</si>
  <si>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</si>
  <si>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</si>
  <si>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</si>
  <si>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</si>
  <si>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</si>
  <si>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</si>
  <si>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</si>
  <si>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</si>
  <si>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</si>
  <si>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</si>
  <si>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</si>
  <si>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</si>
  <si>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</si>
  <si>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</si>
  <si>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</si>
  <si>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</si>
  <si>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</si>
  <si>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</si>
  <si>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</si>
  <si>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</si>
  <si>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</si>
  <si>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</si>
  <si>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</si>
  <si>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</si>
  <si>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</si>
  <si>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</si>
  <si>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</si>
  <si>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</si>
  <si>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</si>
  <si>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</si>
  <si>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</si>
  <si>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</si>
  <si>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</si>
  <si>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</si>
  <si>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</si>
  <si>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</si>
  <si>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</si>
  <si>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</si>
  <si>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</si>
  <si>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</si>
  <si>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</si>
  <si>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</si>
  <si>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</si>
  <si>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</si>
  <si>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</si>
  <si>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</si>
  <si>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</si>
  <si>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</si>
  <si>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</si>
  <si>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</si>
  <si>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</si>
  <si>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</si>
  <si>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</si>
  <si>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</si>
  <si>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</si>
  <si>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</si>
  <si>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</si>
  <si>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</si>
  <si>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</si>
  <si>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</si>
  <si>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</si>
  <si>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</si>
  <si>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</si>
  <si>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</si>
  <si>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</si>
  <si>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</si>
  <si>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</si>
  <si>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</si>
  <si>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</si>
  <si>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</si>
  <si>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</si>
  <si>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</si>
  <si>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</si>
  <si>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</si>
  <si>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</si>
  <si>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</si>
  <si>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</si>
  <si>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</si>
  <si>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</si>
  <si>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</si>
  <si>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</si>
  <si>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</si>
  <si>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</si>
  <si>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</si>
  <si>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</si>
  <si>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</si>
  <si>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</si>
  <si>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</si>
  <si>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</si>
  <si>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</si>
  <si>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</si>
  <si>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</si>
  <si>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</si>
  <si>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</si>
  <si>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</si>
  <si>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</si>
  <si>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</si>
  <si>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</si>
  <si>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</si>
  <si>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</si>
  <si>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</si>
  <si>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</si>
  <si>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</si>
  <si>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</si>
  <si>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</si>
  <si>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</si>
  <si>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</si>
  <si>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</si>
  <si>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</si>
  <si>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</si>
  <si>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</si>
  <si>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</si>
  <si>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</si>
  <si>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</si>
  <si>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</si>
  <si>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</si>
  <si>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</si>
  <si>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</si>
  <si>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</si>
  <si>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</si>
  <si>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</si>
  <si>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</si>
  <si>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</si>
  <si>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</si>
  <si>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</si>
  <si>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</si>
  <si>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</si>
  <si>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</si>
  <si>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</si>
  <si>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</si>
  <si>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</si>
  <si>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</si>
  <si>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</si>
  <si>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</si>
  <si>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</si>
  <si>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</si>
  <si>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</si>
  <si>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</si>
  <si>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</si>
  <si>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</si>
  <si>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</si>
  <si>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</si>
  <si>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</si>
  <si>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</si>
  <si>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</si>
  <si>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</si>
  <si>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</si>
  <si>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</si>
  <si>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</si>
  <si>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</si>
  <si>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</si>
  <si>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</si>
  <si>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</si>
  <si>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</si>
  <si>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</si>
  <si>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</si>
  <si>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</si>
  <si>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</si>
  <si>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</si>
  <si>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</si>
  <si>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</si>
  <si>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</si>
  <si>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</si>
  <si>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</si>
  <si>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</si>
  <si>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</si>
  <si>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</si>
  <si>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</si>
  <si>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</si>
  <si>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</si>
  <si>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</si>
  <si>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</si>
  <si>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</si>
  <si>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</si>
  <si>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</si>
  <si>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</si>
  <si>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</si>
  <si>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</si>
  <si>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</si>
  <si>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</si>
  <si>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</si>
  <si>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</si>
  <si>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</si>
  <si>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</si>
  <si>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</si>
  <si>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</si>
  <si>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</si>
  <si>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</si>
  <si>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</si>
  <si>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</si>
  <si>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</si>
  <si>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</si>
  <si>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</si>
  <si>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</si>
  <si>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</si>
  <si>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</si>
  <si>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</si>
  <si>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</si>
  <si>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</si>
  <si>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</si>
  <si>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</si>
  <si>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</si>
  <si>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</si>
  <si>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</si>
  <si>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</si>
  <si>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</si>
  <si>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</si>
  <si>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</si>
  <si>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</si>
  <si>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</si>
  <si>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</si>
  <si>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</si>
  <si>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</si>
  <si>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</si>
  <si>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</si>
  <si>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</si>
  <si>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</si>
  <si>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</si>
  <si>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</si>
  <si>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</si>
  <si>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</si>
  <si>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</si>
  <si>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</si>
  <si>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</si>
  <si>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</si>
  <si>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</si>
  <si>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</si>
  <si>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</si>
  <si>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</si>
  <si>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</si>
  <si>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</si>
  <si>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</si>
  <si>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</si>
  <si>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</si>
  <si>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</si>
  <si>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</si>
  <si>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</si>
  <si>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</si>
  <si>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</si>
  <si>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</si>
  <si>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</si>
  <si>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</si>
  <si>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</si>
  <si>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</si>
  <si>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</si>
  <si>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</si>
  <si>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</si>
  <si>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</si>
  <si>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</si>
  <si>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</si>
  <si>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</si>
  <si>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</si>
  <si>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</si>
  <si>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</si>
  <si>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</si>
  <si>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</si>
  <si>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</si>
  <si>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</si>
  <si>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</si>
  <si>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</si>
  <si>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</si>
  <si>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</si>
  <si>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</si>
  <si>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</si>
  <si>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</si>
  <si>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</si>
  <si>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</si>
  <si>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</si>
  <si>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</si>
  <si>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</si>
  <si>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</si>
  <si>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</si>
  <si>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</si>
  <si>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</si>
  <si>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</si>
  <si>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</si>
  <si>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</si>
  <si>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</si>
  <si>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</si>
  <si>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</si>
  <si>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</si>
  <si>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</si>
  <si>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</si>
  <si>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</si>
  <si>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</si>
  <si>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</si>
  <si>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</si>
  <si>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</si>
  <si>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</si>
  <si>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</si>
  <si>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</si>
  <si>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</si>
  <si>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</si>
  <si>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</si>
  <si>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</si>
  <si>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</si>
  <si>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</si>
  <si>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</si>
  <si>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</si>
  <si>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</si>
  <si>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</si>
  <si>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</si>
  <si>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</si>
  <si>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</si>
  <si>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</si>
  <si>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</si>
  <si>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</si>
  <si>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</si>
  <si>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</si>
  <si>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</si>
  <si>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</si>
  <si>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</si>
  <si>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</si>
  <si>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</si>
  <si>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</si>
  <si>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</si>
  <si>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</si>
  <si>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</si>
  <si>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</si>
  <si>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</si>
  <si>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</si>
  <si>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</si>
  <si>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</si>
  <si>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</si>
  <si>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</si>
  <si>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</si>
  <si>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</si>
  <si>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</si>
  <si>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</si>
  <si>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</si>
  <si>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</si>
  <si>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</si>
  <si>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</si>
  <si>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</si>
  <si>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</si>
  <si>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</si>
  <si>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</si>
  <si>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</si>
  <si>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</si>
  <si>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</si>
  <si>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</si>
  <si>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</si>
  <si>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</si>
  <si>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</si>
  <si>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</si>
  <si>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</si>
  <si>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</si>
  <si>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</si>
  <si>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</si>
  <si>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</si>
  <si>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</si>
  <si>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</si>
  <si>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</si>
  <si>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</si>
  <si>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</si>
  <si>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</si>
  <si>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</si>
  <si>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</si>
  <si>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</si>
  <si>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</si>
  <si>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</si>
  <si>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</si>
  <si>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</si>
  <si>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</si>
  <si>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</si>
  <si>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</si>
  <si>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</si>
  <si>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</si>
  <si>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</si>
  <si>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</si>
  <si>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</si>
  <si>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</si>
  <si>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</si>
  <si>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</si>
  <si>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</si>
  <si>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</si>
  <si>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</si>
  <si>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</si>
  <si>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</si>
  <si>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</si>
  <si>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</si>
  <si>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</si>
  <si>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</si>
  <si>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</si>
  <si>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</si>
  <si>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</si>
  <si>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</si>
  <si>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</si>
  <si>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</si>
  <si>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</si>
  <si>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</si>
  <si>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</si>
  <si>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</si>
  <si>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</si>
  <si>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</si>
  <si>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</si>
  <si>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</si>
  <si>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</si>
  <si>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</si>
  <si>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</si>
  <si>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</si>
  <si>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</si>
  <si>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</si>
  <si>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</si>
  <si>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</si>
  <si>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</si>
  <si>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</si>
  <si>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</si>
  <si>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</si>
  <si>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</si>
  <si>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</si>
  <si>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</si>
  <si>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</si>
  <si>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</si>
  <si>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</si>
  <si>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</si>
  <si>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</si>
  <si>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</si>
  <si>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</si>
  <si>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</si>
  <si>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</si>
  <si>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</si>
  <si>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</si>
  <si>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</si>
  <si>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</si>
  <si>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</si>
  <si>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</si>
  <si>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</si>
  <si>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</si>
  <si>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</si>
  <si>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</si>
  <si>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</si>
  <si>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</si>
  <si>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</si>
  <si>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</si>
  <si>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</si>
  <si>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</si>
  <si>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</si>
  <si>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</si>
  <si>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</si>
  <si>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</si>
  <si>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</si>
  <si>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</si>
  <si>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</si>
  <si>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</si>
  <si>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</si>
  <si>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</si>
  <si>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</si>
  <si>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</si>
  <si>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</si>
  <si>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</si>
  <si>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</si>
  <si>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</si>
  <si>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</si>
  <si>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</si>
  <si>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</si>
  <si>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</si>
  <si>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</si>
  <si>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</si>
  <si>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</si>
  <si>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</si>
  <si>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</si>
  <si>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</si>
  <si>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</si>
  <si>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</si>
  <si>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</si>
  <si>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</si>
  <si>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</si>
  <si>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</si>
  <si>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</si>
  <si>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</si>
  <si>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</si>
  <si>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</si>
  <si>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</si>
  <si>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</si>
  <si>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</si>
  <si>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</si>
  <si>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</si>
  <si>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</si>
  <si>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</si>
  <si>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</si>
  <si>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</si>
  <si>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</si>
  <si>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</si>
  <si>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</si>
  <si>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</si>
  <si>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</si>
  <si>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</si>
  <si>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</si>
  <si>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</si>
  <si>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</si>
  <si>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</si>
  <si>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</si>
  <si>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</si>
  <si>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</si>
  <si>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</si>
  <si>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</si>
  <si>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</si>
  <si>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</si>
  <si>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</si>
  <si>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</si>
  <si>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</si>
  <si>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</si>
  <si>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</si>
  <si>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</si>
  <si>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</si>
  <si>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</si>
  <si>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</si>
  <si>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</si>
  <si>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</si>
  <si>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</si>
  <si>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</si>
  <si>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</si>
  <si>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</si>
  <si>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</si>
  <si>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</si>
  <si>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</si>
  <si>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</si>
  <si>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</si>
  <si>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</si>
  <si>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</si>
  <si>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</si>
  <si>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</si>
  <si>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</si>
  <si>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</si>
  <si>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</si>
  <si>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</si>
  <si>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</si>
  <si>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</si>
  <si>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</si>
  <si>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</si>
  <si>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</si>
  <si>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</si>
  <si>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</si>
  <si>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</si>
  <si>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</si>
  <si>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</si>
  <si>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</si>
  <si>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</si>
  <si>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</si>
  <si>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</si>
  <si>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</si>
  <si>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</si>
  <si>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</si>
  <si>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</si>
  <si>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</si>
  <si>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</si>
  <si>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</si>
  <si>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</si>
  <si>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</si>
  <si>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</si>
  <si>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</si>
  <si>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</si>
  <si>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</si>
  <si>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</si>
  <si>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</si>
  <si>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</si>
  <si>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</si>
  <si>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</si>
  <si>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</si>
  <si>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</si>
  <si>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</si>
  <si>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</si>
  <si>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</si>
  <si>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</si>
  <si>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</si>
  <si>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</si>
  <si>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</si>
  <si>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</si>
  <si>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</si>
  <si>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</si>
  <si>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</si>
  <si>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</si>
  <si>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</si>
  <si>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</si>
  <si>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</si>
  <si>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</si>
  <si>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</si>
  <si>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</si>
  <si>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</si>
  <si>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</si>
  <si>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</si>
  <si>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</si>
  <si>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</si>
  <si>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</si>
  <si>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</si>
  <si>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</si>
  <si>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</si>
  <si>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</si>
  <si>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</si>
  <si>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</si>
  <si>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</si>
  <si>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</si>
  <si>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</si>
  <si>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</si>
  <si>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</si>
  <si>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</si>
  <si>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</si>
  <si>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</si>
  <si>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</si>
  <si>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</si>
  <si>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</si>
  <si>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</si>
  <si>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</si>
  <si>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</si>
  <si>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</si>
  <si>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</si>
  <si>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</si>
  <si>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</si>
  <si>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</si>
  <si>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</si>
  <si>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</si>
  <si>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</si>
  <si>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</si>
  <si>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</si>
  <si>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</si>
  <si>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</si>
  <si>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</si>
  <si>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</si>
  <si>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</si>
  <si>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</si>
  <si>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</si>
  <si>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</si>
  <si>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</si>
  <si>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</si>
  <si>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</si>
  <si>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</si>
  <si>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</si>
  <si>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</si>
  <si>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</si>
  <si>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</si>
  <si>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</si>
  <si>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</si>
  <si>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</si>
  <si>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</si>
  <si>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</si>
  <si>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</si>
  <si>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</si>
  <si>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</si>
  <si>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</si>
  <si>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</si>
  <si>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</si>
  <si>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</si>
  <si>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</si>
  <si>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</si>
  <si>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</si>
  <si>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</si>
  <si>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</si>
  <si>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</si>
  <si>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</si>
  <si>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</si>
  <si>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</si>
  <si>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</si>
  <si>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</si>
  <si>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</si>
  <si>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</si>
  <si>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</si>
  <si>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</si>
  <si>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</si>
  <si>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</si>
  <si>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</si>
  <si>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</si>
  <si>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</si>
  <si>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</si>
  <si>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</si>
  <si>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</si>
  <si>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</si>
  <si>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</si>
  <si>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</si>
  <si>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</si>
  <si>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</si>
  <si>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</si>
  <si>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</si>
  <si>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</si>
  <si>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</si>
  <si>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</si>
  <si>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</si>
  <si>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</si>
  <si>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</si>
  <si>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</si>
  <si>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</si>
  <si>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</si>
  <si>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</si>
  <si>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</si>
  <si>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</si>
  <si>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</si>
  <si>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</si>
  <si>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</si>
  <si>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</si>
  <si>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</si>
  <si>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</si>
  <si>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</si>
  <si>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</si>
  <si>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</si>
  <si>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</si>
  <si>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</si>
  <si>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</si>
  <si>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</si>
  <si>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</si>
  <si>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</si>
  <si>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</si>
  <si>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</si>
  <si>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</si>
  <si>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</si>
  <si>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</si>
  <si>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</si>
  <si>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</si>
  <si>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</si>
  <si>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</si>
  <si>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</si>
  <si>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</si>
  <si>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</si>
  <si>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</si>
  <si>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</si>
  <si>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</si>
  <si>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</si>
  <si>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</si>
  <si>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</si>
  <si>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</si>
  <si>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</si>
  <si>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</si>
  <si>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</si>
  <si>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</si>
  <si>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</si>
  <si>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</si>
  <si>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</si>
  <si>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</si>
  <si>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</si>
  <si>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</si>
  <si>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</si>
  <si>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</si>
  <si>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</si>
  <si>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</si>
  <si>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</si>
  <si>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</si>
  <si>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</si>
  <si>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</si>
  <si>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</si>
  <si>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</si>
  <si>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</si>
  <si>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</si>
  <si>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</si>
  <si>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</si>
  <si>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</si>
  <si>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</si>
  <si>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</si>
  <si>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</si>
  <si>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</si>
  <si>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</si>
  <si>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</si>
  <si>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</si>
  <si>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</si>
  <si>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</si>
  <si>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</si>
  <si>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</si>
  <si>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</si>
  <si>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</si>
  <si>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</si>
  <si>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</si>
  <si>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</si>
  <si>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</si>
  <si>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</si>
  <si>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</si>
  <si>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</si>
  <si>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</si>
  <si>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</si>
  <si>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</si>
  <si>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</si>
  <si>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</si>
  <si>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</si>
  <si>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</si>
  <si>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</si>
  <si>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</si>
  <si>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</si>
  <si>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</si>
  <si>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</si>
  <si>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</si>
  <si>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</si>
  <si>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</si>
  <si>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</si>
  <si>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</si>
  <si>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</si>
  <si>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</si>
  <si>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</si>
  <si>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</si>
  <si>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</si>
  <si>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</si>
  <si>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</si>
  <si>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</si>
  <si>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</si>
  <si>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</si>
  <si>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</si>
  <si>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</si>
  <si>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</si>
  <si>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</si>
  <si>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</si>
  <si>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</si>
  <si>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</si>
  <si>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</si>
  <si>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</si>
  <si>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</si>
  <si>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</si>
  <si>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</si>
  <si>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</si>
  <si>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</si>
  <si>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</si>
  <si>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</si>
  <si>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</si>
  <si>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</si>
  <si>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</si>
  <si>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</si>
  <si>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</si>
  <si>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</si>
  <si>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</si>
  <si>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</si>
  <si>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</si>
  <si>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</si>
  <si>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</si>
  <si>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</si>
  <si>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</si>
  <si>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</si>
  <si>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</si>
  <si>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</si>
  <si>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</si>
  <si>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</si>
  <si>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</si>
  <si>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</si>
  <si>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</si>
  <si>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</si>
  <si>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</si>
  <si>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</si>
  <si>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</si>
  <si>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</si>
  <si>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</si>
  <si>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</si>
  <si>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</si>
  <si>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</si>
  <si>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</si>
  <si>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</si>
  <si>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</si>
  <si>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</si>
  <si>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</si>
  <si>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</si>
  <si>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</si>
  <si>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</si>
  <si>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</si>
  <si>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</si>
  <si>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</si>
  <si>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</si>
  <si>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</si>
  <si>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</si>
  <si>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</si>
  <si>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</si>
  <si>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</si>
  <si>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</si>
  <si>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</si>
  <si>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</si>
  <si>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</si>
  <si>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</si>
  <si>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</si>
  <si>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</si>
  <si>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</si>
  <si>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</si>
  <si>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</si>
  <si>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</si>
  <si>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</si>
  <si>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</si>
  <si>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</si>
  <si>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</si>
  <si>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</si>
  <si>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</si>
  <si>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</si>
  <si>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</si>
  <si>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</si>
  <si>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</si>
  <si>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</si>
  <si>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</si>
  <si>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</si>
  <si>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</si>
  <si>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</si>
  <si>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</si>
  <si>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</si>
  <si>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</si>
  <si>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</si>
  <si>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</si>
  <si>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</si>
  <si>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</si>
  <si>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</si>
  <si>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</si>
  <si>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</si>
  <si>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</si>
  <si>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</si>
  <si>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</si>
  <si>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</si>
  <si>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</si>
  <si>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</si>
  <si>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</si>
  <si>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</si>
  <si>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</si>
  <si>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</si>
  <si>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</si>
  <si>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</si>
  <si>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</si>
  <si>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</si>
  <si>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</si>
  <si>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</si>
  <si>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</si>
  <si>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</si>
  <si>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</si>
  <si>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</si>
  <si>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</si>
  <si>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</si>
  <si>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</si>
  <si>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</si>
  <si>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</si>
  <si>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</si>
  <si>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</si>
  <si>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</si>
  <si>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</si>
  <si>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</si>
  <si>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</si>
  <si>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</si>
  <si>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</si>
  <si>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</si>
  <si>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</si>
  <si>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</si>
  <si>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</si>
  <si>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</si>
  <si>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</si>
  <si>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</si>
  <si>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</si>
  <si>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</si>
  <si>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</si>
  <si>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</si>
  <si>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</si>
  <si>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</si>
  <si>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</si>
  <si>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</si>
  <si>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</si>
  <si>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</si>
  <si>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</si>
  <si>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</si>
  <si>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</si>
  <si>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</si>
  <si>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</si>
  <si>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</si>
  <si>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</si>
  <si>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</si>
  <si>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</si>
  <si>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</si>
  <si>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</si>
  <si>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</si>
  <si>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</si>
  <si>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</si>
  <si>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</si>
  <si>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</si>
  <si>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</si>
  <si>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</si>
  <si>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</si>
  <si>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</si>
  <si>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</si>
  <si>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</si>
  <si>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</si>
  <si>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</si>
  <si>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</si>
  <si>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</si>
  <si>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</si>
  <si>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</si>
  <si>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</si>
  <si>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</si>
  <si>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</si>
  <si>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</si>
  <si>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</si>
  <si>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</si>
  <si>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</si>
  <si>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</si>
  <si>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</si>
  <si>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</si>
  <si>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</si>
  <si>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</si>
  <si>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</si>
  <si>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</si>
  <si>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</si>
  <si>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</si>
  <si>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</si>
  <si>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</si>
  <si>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</si>
  <si>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</si>
  <si>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</si>
  <si>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</si>
  <si>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</si>
  <si>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</si>
  <si>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</si>
  <si>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</si>
  <si>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</si>
  <si>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</si>
  <si>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</si>
  <si>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</si>
  <si>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</si>
  <si>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</si>
  <si>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</si>
  <si>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</si>
  <si>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</si>
  <si>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</si>
  <si>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</si>
  <si>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</si>
  <si>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</si>
  <si>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</si>
  <si>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</si>
  <si>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</si>
  <si>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</si>
  <si>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</si>
  <si>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</si>
  <si>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</si>
  <si>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</si>
  <si>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</si>
  <si>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</si>
  <si>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</si>
  <si>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</si>
  <si>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</si>
  <si>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</si>
  <si>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</si>
  <si>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</si>
  <si>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</si>
  <si>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</si>
  <si>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</si>
  <si>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</si>
  <si>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</si>
  <si>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</si>
  <si>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</si>
  <si>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</si>
  <si>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</si>
  <si>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</si>
  <si>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</si>
  <si>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</si>
  <si>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</si>
  <si>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</si>
  <si>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</si>
  <si>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</si>
  <si>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</si>
  <si>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</si>
  <si>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</si>
  <si>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</si>
  <si>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</si>
  <si>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</si>
  <si>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</si>
  <si>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</si>
  <si>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</si>
  <si>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</si>
  <si>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</si>
  <si>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</si>
  <si>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</si>
  <si>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</si>
  <si>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</si>
  <si>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</si>
  <si>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</si>
  <si>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</si>
  <si>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</si>
  <si>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</si>
  <si>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</si>
  <si>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</si>
  <si>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</si>
  <si>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</si>
  <si>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</si>
  <si>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</si>
  <si>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</si>
  <si>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</si>
  <si>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</si>
  <si>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</si>
  <si>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</si>
  <si>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</si>
  <si>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</si>
  <si>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</si>
  <si>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</si>
  <si>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</si>
  <si>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</si>
  <si>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</si>
  <si>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</si>
  <si>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</si>
  <si>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</si>
  <si>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</si>
  <si>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</si>
  <si>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</si>
  <si>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</si>
  <si>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</si>
  <si>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</si>
  <si>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</si>
  <si>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</si>
  <si>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</si>
  <si>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</si>
  <si>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</si>
  <si>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</si>
  <si>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</si>
  <si>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</si>
  <si>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</si>
  <si>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</si>
  <si>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</si>
  <si>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</si>
  <si>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</si>
  <si>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</si>
  <si>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</si>
  <si>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</si>
  <si>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</si>
  <si>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</si>
  <si>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</si>
  <si>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</si>
  <si>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</si>
  <si>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</si>
  <si>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</si>
  <si>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</si>
  <si>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</si>
  <si>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</si>
  <si>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</si>
  <si>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</si>
  <si>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</si>
  <si>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</si>
  <si>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</si>
  <si>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</si>
  <si>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</si>
  <si>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</si>
  <si>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</si>
  <si>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</si>
  <si>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</si>
  <si>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</si>
  <si>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</si>
  <si>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</si>
  <si>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</si>
  <si>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</si>
  <si>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</si>
  <si>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</si>
  <si>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</si>
  <si>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</si>
  <si>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</si>
  <si>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</si>
  <si>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</si>
  <si>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</si>
  <si>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</si>
  <si>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</si>
  <si>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</si>
  <si>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</si>
  <si>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</si>
  <si>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</si>
  <si>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</si>
  <si>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</si>
  <si>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</si>
  <si>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</si>
  <si>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</si>
  <si>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</si>
  <si>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</si>
  <si>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</si>
  <si>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</si>
  <si>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</si>
  <si>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</si>
  <si>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</si>
  <si>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</si>
  <si>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</si>
  <si>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</si>
  <si>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</si>
  <si>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</si>
  <si>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</si>
  <si>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</si>
  <si>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</si>
  <si>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</si>
  <si>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</si>
  <si>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</si>
  <si>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</si>
  <si>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</si>
  <si>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</si>
  <si>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</si>
  <si>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</si>
  <si>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</si>
  <si>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</si>
  <si>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</si>
  <si>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</si>
  <si>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</si>
  <si>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</si>
  <si>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</si>
  <si>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</si>
  <si>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</si>
  <si>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</si>
  <si>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</si>
  <si>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</si>
  <si>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</si>
  <si>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</si>
  <si>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</si>
  <si>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</si>
  <si>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</si>
  <si>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</si>
  <si>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</si>
  <si>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</si>
  <si>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</si>
  <si>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</si>
  <si>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</si>
  <si>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</si>
  <si>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</si>
  <si>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</si>
  <si>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</si>
  <si>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</si>
  <si>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</si>
  <si>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</si>
  <si>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</si>
  <si>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</si>
  <si>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</si>
  <si>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</si>
  <si>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</si>
  <si>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</si>
  <si>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</si>
  <si>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</si>
  <si>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</si>
  <si>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</si>
  <si>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</si>
  <si>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</si>
  <si>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</si>
  <si>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</si>
  <si>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</si>
  <si>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</si>
  <si>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</si>
  <si>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</si>
  <si>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</si>
  <si>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</si>
  <si>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</si>
  <si>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</si>
  <si>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</si>
  <si>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</si>
  <si>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</si>
  <si>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</si>
  <si>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</si>
  <si>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</si>
  <si>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</si>
  <si>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</si>
  <si>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</si>
  <si>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</si>
  <si>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</si>
  <si>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</si>
  <si>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</si>
  <si>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</si>
  <si>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</si>
  <si>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</si>
  <si>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</si>
  <si>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</si>
  <si>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</si>
  <si>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</si>
  <si>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</si>
  <si>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</si>
  <si>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</si>
  <si>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</si>
  <si>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</si>
  <si>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</si>
  <si>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</si>
  <si>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</si>
  <si>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</si>
  <si>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</si>
  <si>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</si>
  <si>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</si>
  <si>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</si>
  <si>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</si>
  <si>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</si>
  <si>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</si>
  <si>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</si>
  <si>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</si>
  <si>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</si>
  <si>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</si>
  <si>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</si>
  <si>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</si>
  <si>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</si>
  <si>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</si>
  <si>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</si>
  <si>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</si>
  <si>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</si>
  <si>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</si>
  <si>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</si>
  <si>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</si>
  <si>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</si>
  <si>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</si>
  <si>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</si>
  <si>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</si>
  <si>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</si>
  <si>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</si>
  <si>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</si>
  <si>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</si>
  <si>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</si>
  <si>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</si>
  <si>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</si>
  <si>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</si>
  <si>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</si>
  <si>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</si>
  <si>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</si>
  <si>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</si>
  <si>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</si>
  <si>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</si>
  <si>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</si>
  <si>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</si>
  <si>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</si>
  <si>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</si>
  <si>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</si>
  <si>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</si>
  <si>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</si>
  <si>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</si>
  <si>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</si>
  <si>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</si>
  <si>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</si>
  <si>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</si>
  <si>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</si>
  <si>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</si>
  <si>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</si>
  <si>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</si>
  <si>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</si>
  <si>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</si>
  <si>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</si>
  <si>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</si>
  <si>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</si>
  <si>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</si>
  <si>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</si>
  <si>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</si>
  <si>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</si>
  <si>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</si>
  <si>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</si>
  <si>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</si>
  <si>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</si>
  <si>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</si>
  <si>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</si>
  <si>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</si>
  <si>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</si>
  <si>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</si>
  <si>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</si>
  <si>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</si>
  <si>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</si>
  <si>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</si>
  <si>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</si>
  <si>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</si>
  <si>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</si>
  <si>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</si>
  <si>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</si>
  <si>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</si>
  <si>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</si>
  <si>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</si>
  <si>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</si>
  <si>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</si>
  <si>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</si>
  <si>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</si>
  <si>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</si>
  <si>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</si>
  <si>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</si>
  <si>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</si>
  <si>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</si>
  <si>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</si>
  <si>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</si>
  <si>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</si>
  <si>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</si>
  <si>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</si>
  <si>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</si>
  <si>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</si>
  <si>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</si>
  <si>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</si>
  <si>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</si>
  <si>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</si>
  <si>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</si>
  <si>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</si>
  <si>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</si>
  <si>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</si>
  <si>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</si>
  <si>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</si>
  <si>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</si>
  <si>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</si>
  <si>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</si>
  <si>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</si>
  <si>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</si>
  <si>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</si>
  <si>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</si>
  <si>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</si>
  <si>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</si>
  <si>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</si>
  <si>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</si>
  <si>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</si>
  <si>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</si>
  <si>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</si>
  <si>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</si>
  <si>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</si>
  <si>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</si>
  <si>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</si>
  <si>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</si>
  <si>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</si>
  <si>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</si>
  <si>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</si>
  <si>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</si>
  <si>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</si>
  <si>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</si>
  <si>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</si>
  <si>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</si>
  <si>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</si>
  <si>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</si>
  <si>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</si>
  <si>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</si>
  <si>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</si>
  <si>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</si>
  <si>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</si>
  <si>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</si>
  <si>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</si>
  <si>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</si>
  <si>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</si>
  <si>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</si>
  <si>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</si>
  <si>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</si>
  <si>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</si>
  <si>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</si>
  <si>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</si>
  <si>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</si>
  <si>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</si>
  <si>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</si>
  <si>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</si>
  <si>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</si>
  <si>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</si>
  <si>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</si>
  <si>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</si>
  <si>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</si>
  <si>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</si>
  <si>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</si>
  <si>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</si>
  <si>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</si>
  <si>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</si>
  <si>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</si>
  <si>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</si>
  <si>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</si>
  <si>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</si>
  <si>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</si>
  <si>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</si>
  <si>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</si>
  <si>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</si>
  <si>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</si>
  <si>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</si>
  <si>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</si>
  <si>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</si>
  <si>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</si>
  <si>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</si>
  <si>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</si>
  <si>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</si>
  <si>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</si>
  <si>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</si>
  <si>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</si>
  <si>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</si>
  <si>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</si>
  <si>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</si>
  <si>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</si>
  <si>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</si>
  <si>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</si>
  <si>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</si>
  <si>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</si>
  <si>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</si>
  <si>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</si>
  <si>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</si>
  <si>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</si>
  <si>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</si>
  <si>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</si>
  <si>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</si>
  <si>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</si>
  <si>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</si>
  <si>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</si>
  <si>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</si>
  <si>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</si>
  <si>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</si>
  <si>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</si>
  <si>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</si>
  <si>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</si>
  <si>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</si>
  <si>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</si>
  <si>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</si>
  <si>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</si>
  <si>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</si>
  <si>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</si>
  <si>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</si>
  <si>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</si>
  <si>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</si>
  <si>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</si>
  <si>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</si>
  <si>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</si>
  <si>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</si>
  <si>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</si>
  <si>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</si>
  <si>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</si>
  <si>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</si>
  <si>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</si>
  <si>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</si>
  <si>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</si>
  <si>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</si>
  <si>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</si>
  <si>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</si>
  <si>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</si>
  <si>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</si>
  <si>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</si>
  <si>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</si>
  <si>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</si>
  <si>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</si>
  <si>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</si>
  <si>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</si>
  <si>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</si>
  <si>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</si>
  <si>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</si>
  <si>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</si>
  <si>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</si>
  <si>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</si>
  <si>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</si>
  <si>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</si>
  <si>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</si>
  <si>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</si>
  <si>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</si>
  <si>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</si>
  <si>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</si>
  <si>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</si>
  <si>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</si>
  <si>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</si>
  <si>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</si>
  <si>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</si>
  <si>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</si>
  <si>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</si>
  <si>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</si>
  <si>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</si>
  <si>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</si>
  <si>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</si>
  <si>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</si>
  <si>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</si>
  <si>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</si>
  <si>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</si>
  <si>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</si>
  <si>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</si>
  <si>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</si>
  <si>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</si>
  <si>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</si>
  <si>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</si>
  <si>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</si>
  <si>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</si>
  <si>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</si>
  <si>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</si>
  <si>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</si>
  <si>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</si>
  <si>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</si>
  <si>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</si>
  <si>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</si>
  <si>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</si>
  <si>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</si>
  <si>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</si>
  <si>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</si>
  <si>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</si>
  <si>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</si>
  <si>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</si>
  <si>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</si>
  <si>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</si>
  <si>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</si>
  <si>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</si>
  <si>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</si>
  <si>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</si>
  <si>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</si>
  <si>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</si>
  <si>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</si>
  <si>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</si>
  <si>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</si>
  <si>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</si>
  <si>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</si>
  <si>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</si>
  <si>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</si>
  <si>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</si>
  <si>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</si>
  <si>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</si>
  <si>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</si>
  <si>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</si>
  <si>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</si>
  <si>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</si>
  <si>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</si>
  <si>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</si>
  <si>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</si>
  <si>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</si>
  <si>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</si>
  <si>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</si>
  <si>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</si>
  <si>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</si>
  <si>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</si>
  <si>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</si>
  <si>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</si>
  <si>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</si>
  <si>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</si>
  <si>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</si>
  <si>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</si>
  <si>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</si>
  <si>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</si>
  <si>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</si>
  <si>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</si>
  <si>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</si>
  <si>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</si>
  <si>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</si>
  <si>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</si>
  <si>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</si>
  <si>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</si>
  <si>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</si>
  <si>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</si>
  <si>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</si>
  <si>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</si>
  <si>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</si>
  <si>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</si>
  <si>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</si>
  <si>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</si>
  <si>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</si>
  <si>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</si>
  <si>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</si>
  <si>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</si>
  <si>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</si>
  <si>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</si>
  <si>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</si>
  <si>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</si>
  <si>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</si>
  <si>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</si>
  <si>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</si>
  <si>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</si>
  <si>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</si>
  <si>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</si>
  <si>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</si>
  <si>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</si>
  <si>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</si>
  <si>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</si>
  <si>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</si>
  <si>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</si>
  <si>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</si>
  <si>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</si>
  <si>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</si>
  <si>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</si>
  <si>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</si>
  <si>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</si>
  <si>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</si>
  <si>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</si>
  <si>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</si>
  <si>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</si>
  <si>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</si>
  <si>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</si>
  <si>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</si>
  <si>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</si>
  <si>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</si>
  <si>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</si>
  <si>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</si>
  <si>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</si>
  <si>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</si>
  <si>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</si>
  <si>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</si>
  <si>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</si>
  <si>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</si>
  <si>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</si>
  <si>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</si>
  <si>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</si>
  <si>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</si>
  <si>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</si>
  <si>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</si>
  <si>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</si>
  <si>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</si>
  <si>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</si>
  <si>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</si>
  <si>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</si>
  <si>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</si>
  <si>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</si>
  <si>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</si>
  <si>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</si>
  <si>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</si>
  <si>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</si>
  <si>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</si>
  <si>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</si>
  <si>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</si>
  <si>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</si>
  <si>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</si>
  <si>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</si>
  <si>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</si>
  <si>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</si>
  <si>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</si>
  <si>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</si>
  <si>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</si>
  <si>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</si>
  <si>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</si>
  <si>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</si>
  <si>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</si>
  <si>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</si>
  <si>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</si>
  <si>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</si>
  <si>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</si>
  <si>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</si>
  <si>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</si>
  <si>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</si>
  <si>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</si>
  <si>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</si>
  <si>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</si>
  <si>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</si>
  <si>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</si>
  <si>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</si>
  <si>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</si>
  <si>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</si>
  <si>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</si>
  <si>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</si>
  <si>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</si>
  <si>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</si>
  <si>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</si>
  <si>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</si>
  <si>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</si>
  <si>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</si>
  <si>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</si>
  <si>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</si>
  <si>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</si>
  <si>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</si>
  <si>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</si>
  <si>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</si>
  <si>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</si>
  <si>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</si>
  <si>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</si>
  <si>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</si>
  <si>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</si>
  <si>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</si>
  <si>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</si>
  <si>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</si>
  <si>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</si>
  <si>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</si>
  <si>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</si>
  <si>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</si>
  <si>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</si>
  <si>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</si>
  <si>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</si>
  <si>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</si>
  <si>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</si>
  <si>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</si>
  <si>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</si>
  <si>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</si>
  <si>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</si>
  <si>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</si>
  <si>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</si>
  <si>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</si>
  <si>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</si>
  <si>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</si>
  <si>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</si>
  <si>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</si>
  <si>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</si>
  <si>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</si>
  <si>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</si>
  <si>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</si>
  <si>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</si>
  <si>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</si>
  <si>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</si>
  <si>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</si>
  <si>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</si>
  <si>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</si>
  <si>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</si>
  <si>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</si>
  <si>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</si>
  <si>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</si>
  <si>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</si>
  <si>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</si>
  <si>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</si>
  <si>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</si>
  <si>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</si>
  <si>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</si>
  <si>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</si>
  <si>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</si>
  <si>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</si>
  <si>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</si>
  <si>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</si>
  <si>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</si>
  <si>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</si>
  <si>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</si>
  <si>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</si>
  <si>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</si>
  <si>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</si>
  <si>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</si>
  <si>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</si>
  <si>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</si>
  <si>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</si>
  <si>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</si>
  <si>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</si>
  <si>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</si>
  <si>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</si>
  <si>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</si>
  <si>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</si>
  <si>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</si>
  <si>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</si>
  <si>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</si>
  <si>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</si>
  <si>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</si>
  <si>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</si>
  <si>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</si>
  <si>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</si>
  <si>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</si>
  <si>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</si>
  <si>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</si>
  <si>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</si>
  <si>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</si>
  <si>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</si>
  <si>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</si>
  <si>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</si>
  <si>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</si>
  <si>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</si>
  <si>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</si>
  <si>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</si>
  <si>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</si>
  <si>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</si>
  <si>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</si>
  <si>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</si>
  <si>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</si>
  <si>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</si>
  <si>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</si>
  <si>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</si>
  <si>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</si>
  <si>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</si>
  <si>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</si>
  <si>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</si>
  <si>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</si>
  <si>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</si>
  <si>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</si>
  <si>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</si>
  <si>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</si>
  <si>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</si>
  <si>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</si>
  <si>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</si>
  <si>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</si>
  <si>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</si>
  <si>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</si>
  <si>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</si>
  <si>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</si>
  <si>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</si>
  <si>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</si>
  <si>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</si>
  <si>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</si>
  <si>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</si>
  <si>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</si>
  <si>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</si>
  <si>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</si>
  <si>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</si>
  <si>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</si>
  <si>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</si>
  <si>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</si>
  <si>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</si>
  <si>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</si>
  <si>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</si>
  <si>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</si>
  <si>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</si>
  <si>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</si>
  <si>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</si>
  <si>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</si>
  <si>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</si>
  <si>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</si>
  <si>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</si>
  <si>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</si>
  <si>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</si>
  <si>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</si>
  <si>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</si>
  <si>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</si>
  <si>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</si>
  <si>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</si>
  <si>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</si>
  <si>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</si>
  <si>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</si>
  <si>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</si>
  <si>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</si>
  <si>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</si>
  <si>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</si>
  <si>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</si>
  <si>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</si>
  <si>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</si>
  <si>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</si>
  <si>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</si>
  <si>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</si>
  <si>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</si>
  <si>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</si>
  <si>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</si>
  <si>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</si>
  <si>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</si>
  <si>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</si>
  <si>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</si>
  <si>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</si>
  <si>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</si>
  <si>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</si>
  <si>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</si>
  <si>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</si>
  <si>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</si>
  <si>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</si>
  <si>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</si>
  <si>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</si>
  <si>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</si>
  <si>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</si>
  <si>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</si>
  <si>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</si>
  <si>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</si>
  <si>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</si>
  <si>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</si>
  <si>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</si>
  <si>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</si>
  <si>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</si>
  <si>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</si>
  <si>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</si>
  <si>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</si>
  <si>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</si>
  <si>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</si>
  <si>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</si>
  <si>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</si>
  <si>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</si>
  <si>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</si>
  <si>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</si>
  <si>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</si>
  <si>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</si>
  <si>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</si>
  <si>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</si>
  <si>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</si>
  <si>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</si>
  <si>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</si>
  <si>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</si>
  <si>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</si>
  <si>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</si>
  <si>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</si>
  <si>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</si>
  <si>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</si>
  <si>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</si>
  <si>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</si>
  <si>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</si>
  <si>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</si>
  <si>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</si>
  <si>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</si>
  <si>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</si>
  <si>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</si>
  <si>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</si>
  <si>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</si>
  <si>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</si>
  <si>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</si>
  <si>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</si>
  <si>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</si>
  <si>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</si>
  <si>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</si>
  <si>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</si>
  <si>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</si>
  <si>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</si>
  <si>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</si>
  <si>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</si>
  <si>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</si>
  <si>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</si>
  <si>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</si>
  <si>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</si>
  <si>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</si>
  <si>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</si>
  <si>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</si>
  <si>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</si>
  <si>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</si>
  <si>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</si>
  <si>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</si>
  <si>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</si>
  <si>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</si>
  <si>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</si>
  <si>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</si>
  <si>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</si>
  <si>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</si>
  <si>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</si>
  <si>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</si>
  <si>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</si>
  <si>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</si>
  <si>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</si>
  <si>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</si>
  <si>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</si>
  <si>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</si>
  <si>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</si>
  <si>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</si>
  <si>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</si>
  <si>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</si>
  <si>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</si>
  <si>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</si>
  <si>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</si>
  <si>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</si>
  <si>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</si>
  <si>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</si>
  <si>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</si>
  <si>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</si>
  <si>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</si>
  <si>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</si>
  <si>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</si>
  <si>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</si>
  <si>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</si>
  <si>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</si>
  <si>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</si>
  <si>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</si>
  <si>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</si>
  <si>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</si>
  <si>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</si>
  <si>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</si>
  <si>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</si>
  <si>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</si>
  <si>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</si>
  <si>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</si>
  <si>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</si>
  <si>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</si>
  <si>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</si>
  <si>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</si>
  <si>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</si>
  <si>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</si>
  <si>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</si>
  <si>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</si>
  <si>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</si>
  <si>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</si>
  <si>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</si>
  <si>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</si>
  <si>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</si>
  <si>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</si>
  <si>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</si>
  <si>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</si>
  <si>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</si>
  <si>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</si>
  <si>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</si>
  <si>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</si>
  <si>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</si>
  <si>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</si>
  <si>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</si>
  <si>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</si>
  <si>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</si>
  <si>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</si>
  <si>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</si>
  <si>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</si>
  <si>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</si>
  <si>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</si>
  <si>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</si>
  <si>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</si>
  <si>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</si>
  <si>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</si>
  <si>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</si>
  <si>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</si>
  <si>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</si>
  <si>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</si>
  <si>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</si>
  <si>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</si>
  <si>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</si>
  <si>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</si>
  <si>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</si>
  <si>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</si>
  <si>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</si>
  <si>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</si>
  <si>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</si>
  <si>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</si>
  <si>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</si>
  <si>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</si>
  <si>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</si>
  <si>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</si>
  <si>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</si>
  <si>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</si>
  <si>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</si>
  <si>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</si>
  <si>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</si>
  <si>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</si>
  <si>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</si>
  <si>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</si>
  <si>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</si>
  <si>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</si>
  <si>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</si>
  <si>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</si>
  <si>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</si>
  <si>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</si>
  <si>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</si>
  <si>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</si>
  <si>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</si>
  <si>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</si>
  <si>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</si>
  <si>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</si>
  <si>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</si>
  <si>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</si>
  <si>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</si>
  <si>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</si>
  <si>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</si>
  <si>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</si>
  <si>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</si>
  <si>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</si>
  <si>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</si>
  <si>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</si>
  <si>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</si>
  <si>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</si>
  <si>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</si>
  <si>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</si>
  <si>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</si>
  <si>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</si>
  <si>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</si>
  <si>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</si>
  <si>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</si>
  <si>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</si>
  <si>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</si>
  <si>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</si>
  <si>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</si>
  <si>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</si>
  <si>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</si>
  <si>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</si>
  <si>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</si>
  <si>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</si>
  <si>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</si>
  <si>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</si>
  <si>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</si>
  <si>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</si>
  <si>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</si>
  <si>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</si>
  <si>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</si>
  <si>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</si>
  <si>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</si>
  <si>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</si>
  <si>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</si>
  <si>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</si>
  <si>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</si>
  <si>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</si>
  <si>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</si>
  <si>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</si>
  <si>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</si>
  <si>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</si>
  <si>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</si>
  <si>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</si>
  <si>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</si>
  <si>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</si>
  <si>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</si>
  <si>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</si>
  <si>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</si>
  <si>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</si>
  <si>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</si>
  <si>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</si>
  <si>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</si>
  <si>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</si>
  <si>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</si>
  <si>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</si>
  <si>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</si>
  <si>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</si>
  <si>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</si>
  <si>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</si>
  <si>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</si>
  <si>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</si>
  <si>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</si>
  <si>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</si>
  <si>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</si>
  <si>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</si>
  <si>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</si>
  <si>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</si>
  <si>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</si>
  <si>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</si>
  <si>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</si>
  <si>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</si>
  <si>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</si>
  <si>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</si>
  <si>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</si>
  <si>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</si>
  <si>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</si>
  <si>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</si>
  <si>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</si>
  <si>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</si>
  <si>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</si>
  <si>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</si>
  <si>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</si>
  <si>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</si>
  <si>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</si>
  <si>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</si>
  <si>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</si>
  <si>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</si>
  <si>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</si>
  <si>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</si>
  <si>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</si>
  <si>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</si>
  <si>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</si>
  <si>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</si>
  <si>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</si>
  <si>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</si>
  <si>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</si>
  <si>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</si>
  <si>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</si>
  <si>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</si>
  <si>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</si>
  <si>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</si>
  <si>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</si>
  <si>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</si>
  <si>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</si>
  <si>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</si>
  <si>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</si>
  <si>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</si>
  <si>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</si>
  <si>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</si>
  <si>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</si>
  <si>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</si>
  <si>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</si>
  <si>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</si>
  <si>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</si>
  <si>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</si>
  <si>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</si>
  <si>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</si>
  <si>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</si>
  <si>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</si>
  <si>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</si>
  <si>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</si>
  <si>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</si>
  <si>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</si>
  <si>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</si>
  <si>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</si>
  <si>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</si>
  <si>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</si>
  <si>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</si>
  <si>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</si>
  <si>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</si>
  <si>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</si>
  <si>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</si>
  <si>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</si>
  <si>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</si>
  <si>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</si>
  <si>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</si>
  <si>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</si>
  <si>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</si>
  <si>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</si>
  <si>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</si>
  <si>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</si>
  <si>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</si>
  <si>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</si>
  <si>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</si>
  <si>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</si>
  <si>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</si>
  <si>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</si>
  <si>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</si>
  <si>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</si>
  <si>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</si>
  <si>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</si>
  <si>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</si>
  <si>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</si>
  <si>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</si>
  <si>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</si>
  <si>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</si>
  <si>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</si>
  <si>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</si>
  <si>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</si>
  <si>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</si>
  <si>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</si>
  <si>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</si>
  <si>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</si>
  <si>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</si>
  <si>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</si>
  <si>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</si>
  <si>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</si>
  <si>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</si>
  <si>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</si>
  <si>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</si>
  <si>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</si>
  <si>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</si>
  <si>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</si>
  <si>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</si>
  <si>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</si>
  <si>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</si>
  <si>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</si>
  <si>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</si>
  <si>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</si>
  <si>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</si>
  <si>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</si>
  <si>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</si>
  <si>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</si>
  <si>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</si>
  <si>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</si>
  <si>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</si>
  <si>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</si>
  <si>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</si>
  <si>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</si>
  <si>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</si>
  <si>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</si>
  <si>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</si>
  <si>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</si>
  <si>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</si>
  <si>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</si>
  <si>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</si>
  <si>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</si>
  <si>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</si>
  <si>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</si>
  <si>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</si>
  <si>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</si>
  <si>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</si>
  <si>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</si>
  <si>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</si>
  <si>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</si>
  <si>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</si>
  <si>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</si>
  <si>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</si>
  <si>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</si>
  <si>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</si>
  <si>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</si>
  <si>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</si>
  <si>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</si>
  <si>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</si>
  <si>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</si>
  <si>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</si>
  <si>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</si>
  <si>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</si>
  <si>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</si>
  <si>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</si>
  <si>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</si>
  <si>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</si>
  <si>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</si>
  <si>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</si>
  <si>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</si>
  <si>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</si>
  <si>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</si>
  <si>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</si>
  <si>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</si>
  <si>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</si>
  <si>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</si>
  <si>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</si>
  <si>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</si>
  <si>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</si>
  <si>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</si>
  <si>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</si>
  <si>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</si>
  <si>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</si>
  <si>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</si>
  <si>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</si>
  <si>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</si>
  <si>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</si>
  <si>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</si>
  <si>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</si>
  <si>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</si>
  <si>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</si>
  <si>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</si>
  <si>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</si>
  <si>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</si>
  <si>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</si>
  <si>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</si>
  <si>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</si>
  <si>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</si>
  <si>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</si>
  <si>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</si>
  <si>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</si>
  <si>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</si>
  <si>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</si>
  <si>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</si>
  <si>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</si>
  <si>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</si>
  <si>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</si>
  <si>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</si>
  <si>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</si>
  <si>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</si>
  <si>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</si>
  <si>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</si>
  <si>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</si>
  <si>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</si>
  <si>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</si>
  <si>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</si>
  <si>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</si>
  <si>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</si>
  <si>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</si>
  <si>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</si>
  <si>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</si>
  <si>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</si>
  <si>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</si>
  <si>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</si>
  <si>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</si>
  <si>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</si>
  <si>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</si>
  <si>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</si>
  <si>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</si>
  <si>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</si>
  <si>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</si>
  <si>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</si>
  <si>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</si>
  <si>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</si>
  <si>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</si>
  <si>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</si>
  <si>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</si>
  <si>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</si>
  <si>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</si>
  <si>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</si>
  <si>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</si>
  <si>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</si>
  <si>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</si>
  <si>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</si>
  <si>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</si>
  <si>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</si>
  <si>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</si>
  <si>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</si>
  <si>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</si>
  <si>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</si>
  <si>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</si>
  <si>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</si>
  <si>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</si>
  <si>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</si>
  <si>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</si>
  <si>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</si>
  <si>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</si>
  <si>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</si>
  <si>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</si>
  <si>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</si>
  <si>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</si>
  <si>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</si>
  <si>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</si>
  <si>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</si>
  <si>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</si>
  <si>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</si>
  <si>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</si>
  <si>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</si>
  <si>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</si>
  <si>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</si>
  <si>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</si>
  <si>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</si>
  <si>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</si>
  <si>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</si>
  <si>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</si>
  <si>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</si>
  <si>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</si>
  <si>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</si>
  <si>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</si>
  <si>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</si>
  <si>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</si>
  <si>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</si>
  <si>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</si>
  <si>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</si>
  <si>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</si>
  <si>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</si>
  <si>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</si>
  <si>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</si>
  <si>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</si>
  <si>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</si>
  <si>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</si>
  <si>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</si>
  <si>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</si>
  <si>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</si>
  <si>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</si>
  <si>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</si>
  <si>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</si>
  <si>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</si>
  <si>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</si>
  <si>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</si>
  <si>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</si>
  <si>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</si>
  <si>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</si>
  <si>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</si>
  <si>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</si>
  <si>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</si>
  <si>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</si>
  <si>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</si>
  <si>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</si>
  <si>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</si>
  <si>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</si>
  <si>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</si>
  <si>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</si>
  <si>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</si>
  <si>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</si>
  <si>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</si>
  <si>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</si>
  <si>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</si>
  <si>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</si>
  <si>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</si>
  <si>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</si>
  <si>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</si>
  <si>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</si>
  <si>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</si>
  <si>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</si>
  <si>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</si>
  <si>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</si>
  <si>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</si>
  <si>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</si>
  <si>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</si>
  <si>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</si>
  <si>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</si>
  <si>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</si>
  <si>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</si>
  <si>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</si>
  <si>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</si>
  <si>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</si>
  <si>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</si>
  <si>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</si>
  <si>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</si>
  <si>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</si>
  <si>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</si>
  <si>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</si>
  <si>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</si>
  <si>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</si>
  <si>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</si>
  <si>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</si>
  <si>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</si>
  <si>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</si>
  <si>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</si>
  <si>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</si>
  <si>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</si>
  <si>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</si>
  <si>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</si>
  <si>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</si>
  <si>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</si>
  <si>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</si>
  <si>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</si>
  <si>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</si>
  <si>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</si>
  <si>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</si>
  <si>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</si>
  <si>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</si>
  <si>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</si>
  <si>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</si>
  <si>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</si>
  <si>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</si>
  <si>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</si>
  <si>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</si>
  <si>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</si>
  <si>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</si>
  <si>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</si>
  <si>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</si>
  <si>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</si>
  <si>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</si>
  <si>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</si>
  <si>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</si>
  <si>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</si>
  <si>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</si>
  <si>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</si>
  <si>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</si>
  <si>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</si>
  <si>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</si>
  <si>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</si>
  <si>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</si>
  <si>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</si>
  <si>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</si>
  <si>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</si>
  <si>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</si>
  <si>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</si>
  <si>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</si>
  <si>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</si>
  <si>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</si>
  <si>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</si>
  <si>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</si>
  <si>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</si>
  <si>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</si>
  <si>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</si>
  <si>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</si>
  <si>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</si>
  <si>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</si>
  <si>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</si>
  <si>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</si>
  <si>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</si>
  <si>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</si>
  <si>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</si>
  <si>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</si>
  <si>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</si>
  <si>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</si>
  <si>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</si>
  <si>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</si>
  <si>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</si>
  <si>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</si>
  <si>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</si>
  <si>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</si>
  <si>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</si>
  <si>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</si>
  <si>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</si>
  <si>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</si>
  <si>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</si>
  <si>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</si>
  <si>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</si>
  <si>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</si>
  <si>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</si>
  <si>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</si>
  <si>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</si>
  <si>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</si>
  <si>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</si>
  <si>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</si>
  <si>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</si>
  <si>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</si>
  <si>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</si>
  <si>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</si>
  <si>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</si>
  <si>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</si>
  <si>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</si>
  <si>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</si>
  <si>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</si>
  <si>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</si>
  <si>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</si>
  <si>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</si>
  <si>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</si>
  <si>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</si>
  <si>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</si>
  <si>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</si>
  <si>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</si>
  <si>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</si>
  <si>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</si>
  <si>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</si>
  <si>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</si>
  <si>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</si>
  <si>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</si>
  <si>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</si>
  <si>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</si>
  <si>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</si>
  <si>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</si>
  <si>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</si>
  <si>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</si>
  <si>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</si>
  <si>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</si>
  <si>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</si>
  <si>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</si>
  <si>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</si>
  <si>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</si>
  <si>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</si>
  <si>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</si>
  <si>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</si>
  <si>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</si>
  <si>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</si>
  <si>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</si>
  <si>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</si>
  <si>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</si>
  <si>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</si>
  <si>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</si>
  <si>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</si>
  <si>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</si>
  <si>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</si>
  <si>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</si>
  <si>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</si>
  <si>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</si>
  <si>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</si>
  <si>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</si>
  <si>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</si>
  <si>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</si>
  <si>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</si>
  <si>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</si>
  <si>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</si>
  <si>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</si>
  <si>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</si>
  <si>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</si>
  <si>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</si>
  <si>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</si>
  <si>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</si>
  <si>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</si>
  <si>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</si>
  <si>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</si>
  <si>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</si>
  <si>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</si>
  <si>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</si>
  <si>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</si>
  <si>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</si>
  <si>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</si>
  <si>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</si>
  <si>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</si>
  <si>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</si>
  <si>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</si>
  <si>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</si>
  <si>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</si>
  <si>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</si>
  <si>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</si>
  <si>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</si>
  <si>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</si>
  <si>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</si>
  <si>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</si>
  <si>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</si>
  <si>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</si>
  <si>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</si>
  <si>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</si>
  <si>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</si>
  <si>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</si>
  <si>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</si>
  <si>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</si>
  <si>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</si>
  <si>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</si>
  <si>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</si>
  <si>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</si>
  <si>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</si>
  <si>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</si>
  <si>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</si>
  <si>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</si>
  <si>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</si>
  <si>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</si>
  <si>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</si>
  <si>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</si>
  <si>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</si>
  <si>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</si>
  <si>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</si>
  <si>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</si>
  <si>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</si>
  <si>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</si>
  <si>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</si>
  <si>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</si>
  <si>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</si>
  <si>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</si>
  <si>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</si>
  <si>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</si>
  <si>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</si>
  <si>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</si>
  <si>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</si>
  <si>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</si>
  <si>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</si>
  <si>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</si>
  <si>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</si>
  <si>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</si>
  <si>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</si>
  <si>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</si>
  <si>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</si>
  <si>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</si>
  <si>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</si>
  <si>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</si>
  <si>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</si>
  <si>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</si>
  <si>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</si>
  <si>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</si>
  <si>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</si>
  <si>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</si>
  <si>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</si>
  <si>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</si>
  <si>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</si>
  <si>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</si>
  <si>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</si>
  <si>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</si>
  <si>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</si>
  <si>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</si>
  <si>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</si>
  <si>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</si>
  <si>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</si>
  <si>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</si>
  <si>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</si>
  <si>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</si>
  <si>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</si>
  <si>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</si>
  <si>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</si>
  <si>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</si>
  <si>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</si>
  <si>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</si>
  <si>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</si>
  <si>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</si>
  <si>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</si>
  <si>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</si>
  <si>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</si>
  <si>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</si>
  <si>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</si>
  <si>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</si>
  <si>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</si>
  <si>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</si>
  <si>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</si>
  <si>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</si>
  <si>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</si>
  <si>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</si>
  <si>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</si>
  <si>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</si>
  <si>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</si>
  <si>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</si>
  <si>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</si>
  <si>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</si>
  <si>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</si>
  <si>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</si>
  <si>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</si>
  <si>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</si>
  <si>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</si>
  <si>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</si>
  <si>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</si>
  <si>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</si>
  <si>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</si>
  <si>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</si>
  <si>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</si>
  <si>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</si>
  <si>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</si>
  <si>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</si>
  <si>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</si>
  <si>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</si>
  <si>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</si>
  <si>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</si>
  <si>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</si>
  <si>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</si>
  <si>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</si>
  <si>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</si>
  <si>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</si>
  <si>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</si>
  <si>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</si>
  <si>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</si>
  <si>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</si>
  <si>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</si>
  <si>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</si>
  <si>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</si>
  <si>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</si>
  <si>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</si>
  <si>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</si>
  <si>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</si>
  <si>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</si>
  <si>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</si>
  <si>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</si>
  <si>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</si>
  <si>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</si>
  <si>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</si>
  <si>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</si>
  <si>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</si>
  <si>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</si>
  <si>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</si>
  <si>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</si>
  <si>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</si>
  <si>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</si>
  <si>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</si>
  <si>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</si>
  <si>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</si>
  <si>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</si>
  <si>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</si>
  <si>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</si>
  <si>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</si>
  <si>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</si>
  <si>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</si>
  <si>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</si>
  <si>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</si>
  <si>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</si>
  <si>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</si>
  <si>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</si>
  <si>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</si>
  <si>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</si>
  <si>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</si>
  <si>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</si>
  <si>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</si>
  <si>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</si>
  <si>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</si>
  <si>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</si>
  <si>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</si>
  <si>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</si>
  <si>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</si>
  <si>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</si>
  <si>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</si>
  <si>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</si>
  <si>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</si>
  <si>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</si>
  <si>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</si>
  <si>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</si>
  <si>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</si>
  <si>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</si>
  <si>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</si>
  <si>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</si>
  <si>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</si>
  <si>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</si>
  <si>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</si>
  <si>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</si>
  <si>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</si>
  <si>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</si>
  <si>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</si>
  <si>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</si>
  <si>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</si>
  <si>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</si>
  <si>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</si>
  <si>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</si>
  <si>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</si>
  <si>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</si>
  <si>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</si>
  <si>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</si>
  <si>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</si>
  <si>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</si>
  <si>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</si>
  <si>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</si>
  <si>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</si>
  <si>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</si>
  <si>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</si>
  <si>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</si>
  <si>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</si>
  <si>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</si>
  <si>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</si>
  <si>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</si>
  <si>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</si>
  <si>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</si>
  <si>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</si>
  <si>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</si>
  <si>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</si>
  <si>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</si>
  <si>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</si>
  <si>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</si>
  <si>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</si>
  <si>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</si>
  <si>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</si>
  <si>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</si>
  <si>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</si>
  <si>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</si>
  <si>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</si>
  <si>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</si>
  <si>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</si>
  <si>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</si>
  <si>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</si>
  <si>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</si>
  <si>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</si>
  <si>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</si>
  <si>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</si>
  <si>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</si>
  <si>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</si>
  <si>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</si>
  <si>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</si>
  <si>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</si>
  <si>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</si>
  <si>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</si>
  <si>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</si>
  <si>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</si>
  <si>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</si>
  <si>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</si>
  <si>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</si>
  <si>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</si>
  <si>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</si>
  <si>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</si>
  <si>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</si>
  <si>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</si>
  <si>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</si>
  <si>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</si>
  <si>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</si>
  <si>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</si>
  <si>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</si>
  <si>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</si>
  <si>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</si>
  <si>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</si>
  <si>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</si>
  <si>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</si>
  <si>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</si>
  <si>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</si>
  <si>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</si>
  <si>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</si>
  <si>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</si>
  <si>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</si>
  <si>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</si>
  <si>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</si>
  <si>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</si>
  <si>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</si>
  <si>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</si>
  <si>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</si>
  <si>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</si>
  <si>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</si>
  <si>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</si>
  <si>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</si>
  <si>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</si>
  <si>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</si>
  <si>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</si>
  <si>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</si>
  <si>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</si>
  <si>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</si>
  <si>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</si>
  <si>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</si>
  <si>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</si>
  <si>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</si>
  <si>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</si>
  <si>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</si>
  <si>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</si>
  <si>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</si>
  <si>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</si>
  <si>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</si>
  <si>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</si>
  <si>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</si>
  <si>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</si>
  <si>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</si>
  <si>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</si>
  <si>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</si>
  <si>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</si>
  <si>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</si>
  <si>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</si>
  <si>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</si>
  <si>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</si>
  <si>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</si>
  <si>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</si>
  <si>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</si>
  <si>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</si>
  <si>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</si>
  <si>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</si>
  <si>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</si>
  <si>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</si>
  <si>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</si>
  <si>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</si>
  <si>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</si>
  <si>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</si>
  <si>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</si>
  <si>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</si>
  <si>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</si>
  <si>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</si>
  <si>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</si>
  <si>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</si>
  <si>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</si>
  <si>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</si>
  <si>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</si>
  <si>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</si>
  <si>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</si>
  <si>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</si>
  <si>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</si>
  <si>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</si>
  <si>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</si>
  <si>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</si>
  <si>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</si>
  <si>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</si>
  <si>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</si>
  <si>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</si>
  <si>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</si>
  <si>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</si>
  <si>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</si>
  <si>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</si>
  <si>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</si>
  <si>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</si>
  <si>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</si>
  <si>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</si>
  <si>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</si>
  <si>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</si>
  <si>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</si>
  <si>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</si>
  <si>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</si>
  <si>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</si>
  <si>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</si>
  <si>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</si>
  <si>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</si>
  <si>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</si>
  <si>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</si>
  <si>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</si>
  <si>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</si>
  <si>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</si>
  <si>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</si>
  <si>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</si>
  <si>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</si>
  <si>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</si>
  <si>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</si>
  <si>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</si>
  <si>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</si>
  <si>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</si>
  <si>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</si>
  <si>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</si>
  <si>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</si>
  <si>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</si>
  <si>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</si>
  <si>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</si>
  <si>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</si>
  <si>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</si>
  <si>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</si>
  <si>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</si>
  <si>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</si>
  <si>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</si>
  <si>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</si>
  <si>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</si>
  <si>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</si>
  <si>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</si>
  <si>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</si>
  <si>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</si>
  <si>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</si>
  <si>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</si>
  <si>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</si>
  <si>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</si>
  <si>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</si>
  <si>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</si>
  <si>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</si>
  <si>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</si>
  <si>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</si>
  <si>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</si>
  <si>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</si>
  <si>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</si>
  <si>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</si>
  <si>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</si>
  <si>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</si>
  <si>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</si>
  <si>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</si>
  <si>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</si>
  <si>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</si>
  <si>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</si>
  <si>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</si>
  <si>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</si>
  <si>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</si>
  <si>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</si>
  <si>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</si>
  <si>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</si>
  <si>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</si>
  <si>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</si>
  <si>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</si>
  <si>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</si>
  <si>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</si>
  <si>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</si>
  <si>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</si>
  <si>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</si>
  <si>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</si>
  <si>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</si>
  <si>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</si>
  <si>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</si>
  <si>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</si>
  <si>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</si>
  <si>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</si>
  <si>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</si>
  <si>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</si>
  <si>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</si>
  <si>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</si>
  <si>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</si>
  <si>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</si>
  <si>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</si>
  <si>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</si>
  <si>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</si>
  <si>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</si>
  <si>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</si>
  <si>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</si>
  <si>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</si>
  <si>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</si>
  <si>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</si>
  <si>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</si>
  <si>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</si>
  <si>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</si>
  <si>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</si>
  <si>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</si>
  <si>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</si>
  <si>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</si>
  <si>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</si>
  <si>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</si>
  <si>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</si>
  <si>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</si>
  <si>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</si>
  <si>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</si>
  <si>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</si>
  <si>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</si>
  <si>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</si>
  <si>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</si>
  <si>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</si>
  <si>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</si>
  <si>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</si>
  <si>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</si>
  <si>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</si>
  <si>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</si>
  <si>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</si>
  <si>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</si>
  <si>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</si>
  <si>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</si>
  <si>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</si>
  <si>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</si>
  <si>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</si>
  <si>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</si>
  <si>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</si>
  <si>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</si>
  <si>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</si>
  <si>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</si>
  <si>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</si>
  <si>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</si>
  <si>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</si>
  <si>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</si>
  <si>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</si>
  <si>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</si>
  <si>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</si>
  <si>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</si>
  <si>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</si>
  <si>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</si>
  <si>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</si>
  <si>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</si>
  <si>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</si>
  <si>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</si>
  <si>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</si>
  <si>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</si>
  <si>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</si>
  <si>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</si>
  <si>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</si>
  <si>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</si>
  <si>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</si>
  <si>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</si>
  <si>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</si>
  <si>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</si>
  <si>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</si>
  <si>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</si>
  <si>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</si>
  <si>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</si>
  <si>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</si>
  <si>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</si>
  <si>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</si>
  <si>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</si>
  <si>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</si>
  <si>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</si>
  <si>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</si>
  <si>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</si>
  <si>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</si>
  <si>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</si>
  <si>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</si>
  <si>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</si>
  <si>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</si>
  <si>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</si>
  <si>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</si>
  <si>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</si>
  <si>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</si>
  <si>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</si>
  <si>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</si>
  <si>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</si>
  <si>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</si>
  <si>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</si>
  <si>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</si>
  <si>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</si>
  <si>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</si>
  <si>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</si>
  <si>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</si>
  <si>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</si>
  <si>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</si>
  <si>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</si>
  <si>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</si>
  <si>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</si>
  <si>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</si>
  <si>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</si>
  <si>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</si>
  <si>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</si>
  <si>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</si>
  <si>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</si>
  <si>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</si>
  <si>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</si>
  <si>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</si>
  <si>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</si>
  <si>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</si>
  <si>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</si>
  <si>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</si>
  <si>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</si>
  <si>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</si>
  <si>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</si>
  <si>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</si>
  <si>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</si>
  <si>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</si>
  <si>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</si>
  <si>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</si>
  <si>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</si>
  <si>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</si>
  <si>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</si>
  <si>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</si>
  <si>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</si>
  <si>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</si>
  <si>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</si>
  <si>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</si>
  <si>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</si>
  <si>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</si>
  <si>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</si>
  <si>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</si>
  <si>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</si>
  <si>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</si>
  <si>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</si>
  <si>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</si>
  <si>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</si>
  <si>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</si>
  <si>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</si>
  <si>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</si>
  <si>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</si>
  <si>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</si>
  <si>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</si>
  <si>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</si>
  <si>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</si>
  <si>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</si>
  <si>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</si>
  <si>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</si>
  <si>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</si>
  <si>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</si>
  <si>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</si>
  <si>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</si>
  <si>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</si>
  <si>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</si>
  <si>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</si>
  <si>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</si>
  <si>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</si>
  <si>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</si>
  <si>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</si>
  <si>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</si>
  <si>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</si>
  <si>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</si>
  <si>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</si>
  <si>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</si>
  <si>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</si>
  <si>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</si>
  <si>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</si>
  <si>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</si>
  <si>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</si>
  <si>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</si>
  <si>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</si>
  <si>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</si>
  <si>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</si>
  <si>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</si>
  <si>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</si>
  <si>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</si>
  <si>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</si>
  <si>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</si>
  <si>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</si>
  <si>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</si>
  <si>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</si>
  <si>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</si>
  <si>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</si>
  <si>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</si>
  <si>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</si>
  <si>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</si>
  <si>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</si>
  <si>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</si>
  <si>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</si>
  <si>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</si>
  <si>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</si>
  <si>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</si>
  <si>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</si>
  <si>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</si>
  <si>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</si>
  <si>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</si>
  <si>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</si>
  <si>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</si>
  <si>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</si>
  <si>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</si>
  <si>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</si>
  <si>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</si>
  <si>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</si>
  <si>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</si>
  <si>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</si>
  <si>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</si>
  <si>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</si>
  <si>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</si>
  <si>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</si>
  <si>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</si>
  <si>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</si>
  <si>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</si>
  <si>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</si>
  <si>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</si>
  <si>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</si>
  <si>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</si>
  <si>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</si>
  <si>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</si>
  <si>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</si>
  <si>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</si>
  <si>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</si>
  <si>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</si>
  <si>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</si>
  <si>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</si>
  <si>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</si>
  <si>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</si>
  <si>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</si>
  <si>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</si>
  <si>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</si>
  <si>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</si>
  <si>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</si>
  <si>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</si>
  <si>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</si>
  <si>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</si>
  <si>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</si>
  <si>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</si>
  <si>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</si>
  <si>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</si>
  <si>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</si>
  <si>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</si>
  <si>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</si>
  <si>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</si>
  <si>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</si>
  <si>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</si>
  <si>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</si>
  <si>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</si>
  <si>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</si>
  <si>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</si>
  <si>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</si>
  <si>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</si>
  <si>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</si>
  <si>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</si>
  <si>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</si>
  <si>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</si>
  <si>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</si>
  <si>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</si>
  <si>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</si>
  <si>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</si>
  <si>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</si>
  <si>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</si>
  <si>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</si>
  <si>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</si>
  <si>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</si>
  <si>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</si>
  <si>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</si>
  <si>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</si>
  <si>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</si>
  <si>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</si>
  <si>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</si>
  <si>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</si>
  <si>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</si>
  <si>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</si>
  <si>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</si>
  <si>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</si>
  <si>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</si>
  <si>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</si>
  <si>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</si>
  <si>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</si>
  <si>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</si>
  <si>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</si>
  <si>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</si>
  <si>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</si>
  <si>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</si>
  <si>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</si>
  <si>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</si>
  <si>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</si>
  <si>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</si>
  <si>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</si>
  <si>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</si>
  <si>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</si>
  <si>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</si>
  <si>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</si>
  <si>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</si>
  <si>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</si>
  <si>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</si>
  <si>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</si>
  <si>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</si>
  <si>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</si>
  <si>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</si>
  <si>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</si>
  <si>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</si>
  <si>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</si>
  <si>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</si>
  <si>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</si>
  <si>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</si>
  <si>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</si>
  <si>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</si>
  <si>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</si>
  <si>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</si>
  <si>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</si>
  <si>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</si>
  <si>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</si>
  <si>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</si>
  <si>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</si>
  <si>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</si>
  <si>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</si>
  <si>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</si>
  <si>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</si>
  <si>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</si>
  <si>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</si>
  <si>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</si>
  <si>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</si>
  <si>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</si>
  <si>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</si>
  <si>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</si>
  <si>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</si>
  <si>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</si>
  <si>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</si>
  <si>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</si>
  <si>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</si>
  <si>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</si>
  <si>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</si>
  <si>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</si>
  <si>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</si>
  <si>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</si>
  <si>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</si>
  <si>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</si>
  <si>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</si>
  <si>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</si>
  <si>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</si>
  <si>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</si>
  <si>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</si>
  <si>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</si>
  <si>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</si>
  <si>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</si>
  <si>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</si>
  <si>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</si>
  <si>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</si>
  <si>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</si>
  <si>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</si>
  <si>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</si>
  <si>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</si>
  <si>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</si>
  <si>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</si>
  <si>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</si>
  <si>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</si>
  <si>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</si>
  <si>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</si>
  <si>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</si>
  <si>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</si>
  <si>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</si>
  <si>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</si>
  <si>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</si>
  <si>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</si>
  <si>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</si>
  <si>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</si>
  <si>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</si>
  <si>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</si>
  <si>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</si>
  <si>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</si>
  <si>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</si>
  <si>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</si>
  <si>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</si>
  <si>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</si>
  <si>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</si>
  <si>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</si>
  <si>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</si>
  <si>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</si>
  <si>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</si>
  <si>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</si>
  <si>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</si>
  <si>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</si>
  <si>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</si>
  <si>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</si>
  <si>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</si>
  <si>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</si>
  <si>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</si>
  <si>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</si>
  <si>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</si>
  <si>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</si>
  <si>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</si>
  <si>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</si>
  <si>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</si>
  <si>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</si>
  <si>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</si>
  <si>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</si>
  <si>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</si>
  <si>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</si>
  <si>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</si>
  <si>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</si>
  <si>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</si>
  <si>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</si>
  <si>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</si>
  <si>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</si>
  <si>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</si>
  <si>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</si>
  <si>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</si>
  <si>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</si>
  <si>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</si>
  <si>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</si>
  <si>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</si>
  <si>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</si>
  <si>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</si>
  <si>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</si>
  <si>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</si>
  <si>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</si>
  <si>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</si>
  <si>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</si>
  <si>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</si>
  <si>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</si>
  <si>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</si>
  <si>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</si>
  <si>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</si>
  <si>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</si>
  <si>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</si>
  <si>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</si>
  <si>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</si>
  <si>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</si>
  <si>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</si>
  <si>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</si>
  <si>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</si>
  <si>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</si>
  <si>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</si>
  <si>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</si>
  <si>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</si>
  <si>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</si>
  <si>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</si>
  <si>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</si>
  <si>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</si>
  <si>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</si>
  <si>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</si>
  <si>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</si>
  <si>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</si>
  <si>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</si>
  <si>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</si>
  <si>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</si>
  <si>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</si>
  <si>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</si>
  <si>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</si>
  <si>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</si>
  <si>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</si>
  <si>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</si>
  <si>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</si>
  <si>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</si>
  <si>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</si>
  <si>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</si>
  <si>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</si>
  <si>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</si>
  <si>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</si>
  <si>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</si>
  <si>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</si>
  <si>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</si>
  <si>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</si>
  <si>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</si>
  <si>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</si>
  <si>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</si>
  <si>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</si>
  <si>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</si>
  <si>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</si>
  <si>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</si>
  <si>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</si>
  <si>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</si>
  <si>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</si>
  <si>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</si>
  <si>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</si>
  <si>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</si>
  <si>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</si>
  <si>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</si>
  <si>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</si>
  <si>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</si>
  <si>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</si>
  <si>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</si>
  <si>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</si>
  <si>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</si>
  <si>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</si>
  <si>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</si>
  <si>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</si>
  <si>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</si>
  <si>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</si>
  <si>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</si>
  <si>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</si>
  <si>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</si>
  <si>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</si>
  <si>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</si>
  <si>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</si>
  <si>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</si>
  <si>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</si>
  <si>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</si>
  <si>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</si>
  <si>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</si>
  <si>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</si>
  <si>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</si>
  <si>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</si>
  <si>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</si>
  <si>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</si>
  <si>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</si>
  <si>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</si>
  <si>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</si>
  <si>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</si>
  <si>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</si>
  <si>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</si>
  <si>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</si>
  <si>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</si>
  <si>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</si>
  <si>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</si>
  <si>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</si>
  <si>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</si>
  <si>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</si>
  <si>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</si>
  <si>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</si>
  <si>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</si>
  <si>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</si>
  <si>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</si>
  <si>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</si>
  <si>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</si>
  <si>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</si>
  <si>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</si>
  <si>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</si>
  <si>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</si>
  <si>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</si>
  <si>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</si>
  <si>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</si>
  <si>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</si>
  <si>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</si>
  <si>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</si>
  <si>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</si>
  <si>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</si>
  <si>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</si>
  <si>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</si>
  <si>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</si>
  <si>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</si>
  <si>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</si>
  <si>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</si>
  <si>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</si>
  <si>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</si>
  <si>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</si>
  <si>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</si>
  <si>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</si>
  <si>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</si>
  <si>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</si>
  <si>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</si>
  <si>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</si>
  <si>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</si>
  <si>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</si>
  <si>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</si>
  <si>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</si>
  <si>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</si>
  <si>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</si>
  <si>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</si>
  <si>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</si>
  <si>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</si>
  <si>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</si>
  <si>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</si>
  <si>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</si>
  <si>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</si>
  <si>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</si>
  <si>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</si>
  <si>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</si>
  <si>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</si>
  <si>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</si>
  <si>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</si>
  <si>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</si>
  <si>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</si>
  <si>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</si>
  <si>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</si>
  <si>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</si>
  <si>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</si>
  <si>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</si>
  <si>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</si>
  <si>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</si>
  <si>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</si>
  <si>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</si>
  <si>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</si>
  <si>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</si>
  <si>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</si>
  <si>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</si>
  <si>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</si>
  <si>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</si>
  <si>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</si>
  <si>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</si>
  <si>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</si>
  <si>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</si>
  <si>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</si>
  <si>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</si>
  <si>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</si>
  <si>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</si>
  <si>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</si>
  <si>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</si>
  <si>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</si>
  <si>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</si>
  <si>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</si>
  <si>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</si>
  <si>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</si>
  <si>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</si>
  <si>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</si>
  <si>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</si>
  <si>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</si>
  <si>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</si>
  <si>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</si>
  <si>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</si>
  <si>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</si>
  <si>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</si>
  <si>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</si>
  <si>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</si>
  <si>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</si>
  <si>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</si>
  <si>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</si>
  <si>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</si>
  <si>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</si>
  <si>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</si>
  <si>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</si>
  <si>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</si>
  <si>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</si>
  <si>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</si>
  <si>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</si>
  <si>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</si>
  <si>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</si>
  <si>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</si>
  <si>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</si>
  <si>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</si>
  <si>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</si>
  <si>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</si>
  <si>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</si>
  <si>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</si>
  <si>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</si>
  <si>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</si>
  <si>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</si>
  <si>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</si>
  <si>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</si>
  <si>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</si>
  <si>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</si>
  <si>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</si>
  <si>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</si>
  <si>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</si>
  <si>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</si>
  <si>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</si>
  <si>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</si>
  <si>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</si>
  <si>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</si>
  <si>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</si>
  <si>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</si>
  <si>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</si>
  <si>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</si>
  <si>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</si>
  <si>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</si>
  <si>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</si>
  <si>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</si>
  <si>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</si>
  <si>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</si>
  <si>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</si>
  <si>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</si>
  <si>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</si>
  <si>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</si>
  <si>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</si>
  <si>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</si>
  <si>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</si>
  <si>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</si>
  <si>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</si>
  <si>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</si>
  <si>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</si>
  <si>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</si>
  <si>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</si>
  <si>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</si>
  <si>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</si>
  <si>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</si>
  <si>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</si>
  <si>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</si>
  <si>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</si>
  <si>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</si>
  <si>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</si>
  <si>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</si>
  <si>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</si>
  <si>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</si>
  <si>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</si>
  <si>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</si>
  <si>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</si>
  <si>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</si>
  <si>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</si>
  <si>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</si>
  <si>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</si>
  <si>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</si>
  <si>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</si>
  <si>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</si>
  <si>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</si>
  <si>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</si>
  <si>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</si>
  <si>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</si>
  <si>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</si>
  <si>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</si>
  <si>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</si>
  <si>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</si>
  <si>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</si>
  <si>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</si>
  <si>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</si>
  <si>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</si>
  <si>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</si>
  <si>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</si>
  <si>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</si>
  <si>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</si>
  <si>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</si>
  <si>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</si>
  <si>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</si>
  <si>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</si>
  <si>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</si>
  <si>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</si>
  <si>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</si>
  <si>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</si>
  <si>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</si>
  <si>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</si>
  <si>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</si>
  <si>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</si>
  <si>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</si>
  <si>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</si>
  <si>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</si>
  <si>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</si>
  <si>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</si>
  <si>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</si>
  <si>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</si>
  <si>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</si>
  <si>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</si>
  <si>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</si>
  <si>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</si>
  <si>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</si>
  <si>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</si>
  <si>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</si>
  <si>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</si>
  <si>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</si>
  <si>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</si>
  <si>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</si>
  <si>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</si>
  <si>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</si>
  <si>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</si>
  <si>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</si>
  <si>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</si>
  <si>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</si>
  <si>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</si>
  <si>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</si>
  <si>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</si>
  <si>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</si>
  <si>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</si>
  <si>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</si>
  <si>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</si>
  <si>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</si>
  <si>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</si>
  <si>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</si>
  <si>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</si>
  <si>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</si>
  <si>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</si>
  <si>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</si>
  <si>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</si>
  <si>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</si>
  <si>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</si>
  <si>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</si>
  <si>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</si>
  <si>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</si>
  <si>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</si>
  <si>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</si>
  <si>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</si>
  <si>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</si>
  <si>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</si>
  <si>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</si>
  <si>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</si>
  <si>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</si>
  <si>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</si>
  <si>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</si>
  <si>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</si>
  <si>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</si>
  <si>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</si>
  <si>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</si>
  <si>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</si>
  <si>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</si>
  <si>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</si>
  <si>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</si>
  <si>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</si>
  <si>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</si>
  <si>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</si>
  <si>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</si>
  <si>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</si>
  <si>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</si>
  <si>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</si>
  <si>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</si>
  <si>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</si>
  <si>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</si>
  <si>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</si>
  <si>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</si>
  <si>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</si>
  <si>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</si>
  <si>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</si>
  <si>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</si>
  <si>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</si>
  <si>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</si>
  <si>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</si>
  <si>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</si>
  <si>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</si>
  <si>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</si>
  <si>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</si>
  <si>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</si>
  <si>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</si>
  <si>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</si>
  <si>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</si>
  <si>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</si>
  <si>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</si>
  <si>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</si>
  <si>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</si>
  <si>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</si>
  <si>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</si>
  <si>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</si>
  <si>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</si>
  <si>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</si>
  <si>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</si>
  <si>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</si>
  <si>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</si>
  <si>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</si>
  <si>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</si>
  <si>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</si>
  <si>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</si>
  <si>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</si>
  <si>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</si>
  <si>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</si>
  <si>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</si>
  <si>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</si>
  <si>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</si>
  <si>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</si>
  <si>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</si>
  <si>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</si>
  <si>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</si>
  <si>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</si>
  <si>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</si>
  <si>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</si>
  <si>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</si>
  <si>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</si>
  <si>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</si>
  <si>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</si>
  <si>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</si>
  <si>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</si>
  <si>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</si>
  <si>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</si>
  <si>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</si>
  <si>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</si>
  <si>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</si>
  <si>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</si>
  <si>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</si>
  <si>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</si>
  <si>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</si>
  <si>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</si>
  <si>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</si>
  <si>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</si>
  <si>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</si>
  <si>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</si>
  <si>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</si>
  <si>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</si>
  <si>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</si>
  <si>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</si>
  <si>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</si>
  <si>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</si>
  <si>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</si>
  <si>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</si>
  <si>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</si>
  <si>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</si>
  <si>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</si>
  <si>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</si>
  <si>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</si>
  <si>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</si>
  <si>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</si>
  <si>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</si>
  <si>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</si>
  <si>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</si>
  <si>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</si>
  <si>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</si>
  <si>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</si>
  <si>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</si>
  <si>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</si>
  <si>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</si>
  <si>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</si>
  <si>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</si>
  <si>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</si>
  <si>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</si>
  <si>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</si>
  <si>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</si>
  <si>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</si>
  <si>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</si>
  <si>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</si>
  <si>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</si>
  <si>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</si>
  <si>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</si>
  <si>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</si>
  <si>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</si>
  <si>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</si>
  <si>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</si>
  <si>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</si>
  <si>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</si>
  <si>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</si>
  <si>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</si>
  <si>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</si>
  <si>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</si>
  <si>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</si>
  <si>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</si>
  <si>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</si>
  <si>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</si>
  <si>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</si>
  <si>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</si>
  <si>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</si>
  <si>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</si>
  <si>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</si>
  <si>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</si>
  <si>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</si>
  <si>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</si>
  <si>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</si>
  <si>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</si>
  <si>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</si>
  <si>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</si>
  <si>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</si>
  <si>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</si>
  <si>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</si>
  <si>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</si>
  <si>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</si>
  <si>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</si>
  <si>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</si>
  <si>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</si>
  <si>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</si>
  <si>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</si>
  <si>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</si>
  <si>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</si>
  <si>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</si>
  <si>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</si>
  <si>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</si>
  <si>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</si>
  <si>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</si>
  <si>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</si>
  <si>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</si>
  <si>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</si>
  <si>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</si>
  <si>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</si>
  <si>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</si>
  <si>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</si>
  <si>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</si>
  <si>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</si>
  <si>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</si>
  <si>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</si>
  <si>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</si>
  <si>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</si>
  <si>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</si>
  <si>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</si>
  <si>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</si>
  <si>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</si>
  <si>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</si>
  <si>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</si>
  <si>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</si>
  <si>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</si>
  <si>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</si>
  <si>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</si>
  <si>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</si>
  <si>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</si>
  <si>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</si>
  <si>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</si>
  <si>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</si>
  <si>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</si>
  <si>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</si>
  <si>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</si>
  <si>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</si>
  <si>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</si>
  <si>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</si>
  <si>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</si>
  <si>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</si>
  <si>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</si>
  <si>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</si>
  <si>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</si>
  <si>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</si>
  <si>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</si>
  <si>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</si>
  <si>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</si>
  <si>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</si>
  <si>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</si>
  <si>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</si>
  <si>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</si>
  <si>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</si>
  <si>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</si>
  <si>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</si>
  <si>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</si>
  <si>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</si>
  <si>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</si>
  <si>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</si>
  <si>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</si>
  <si>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</si>
  <si>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</si>
  <si>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</si>
  <si>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</si>
  <si>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</si>
  <si>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</si>
  <si>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</si>
  <si>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</si>
  <si>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</si>
  <si>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</si>
  <si>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</si>
  <si>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</si>
  <si>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</si>
  <si>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</si>
  <si>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</si>
  <si>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</si>
  <si>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</si>
  <si>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</si>
  <si>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</si>
  <si>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</si>
  <si>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</si>
  <si>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</si>
  <si>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</si>
  <si>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</si>
  <si>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</si>
  <si>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</si>
  <si>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</si>
  <si>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</si>
  <si>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</si>
  <si>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</si>
  <si>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</si>
  <si>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</si>
  <si>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</si>
  <si>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</si>
  <si>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</si>
  <si>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</si>
  <si>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</si>
  <si>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</si>
  <si>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</si>
  <si>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</si>
  <si>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</si>
  <si>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</si>
  <si>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</si>
  <si>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</si>
  <si>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</si>
  <si>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</si>
  <si>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</si>
  <si>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</si>
  <si>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</si>
  <si>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</si>
  <si>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</si>
  <si>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</si>
  <si>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</si>
  <si>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</si>
  <si>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</si>
  <si>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</si>
  <si>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</si>
  <si>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</si>
  <si>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</si>
  <si>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</si>
  <si>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</si>
  <si>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</si>
  <si>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</si>
  <si>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</si>
  <si>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</si>
  <si>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</si>
  <si>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</si>
  <si>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</si>
  <si>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</si>
  <si>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</si>
  <si>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</si>
  <si>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</si>
  <si>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</si>
  <si>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</si>
  <si>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</si>
  <si>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</si>
  <si>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</si>
  <si>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</si>
  <si>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</si>
  <si>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</si>
  <si>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</si>
  <si>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</si>
  <si>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</si>
  <si>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</si>
  <si>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</si>
  <si>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</si>
  <si>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</si>
  <si>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</si>
  <si>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</si>
  <si>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</si>
  <si>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</si>
  <si>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</si>
  <si>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</si>
  <si>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</si>
  <si>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</si>
  <si>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</si>
  <si>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</si>
  <si>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</si>
  <si>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</si>
  <si>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</si>
  <si>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</si>
  <si>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</si>
  <si>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</si>
  <si>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</si>
  <si>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</si>
  <si>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</si>
  <si>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</si>
  <si>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</si>
  <si>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</si>
  <si>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</si>
  <si>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</si>
  <si>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</si>
  <si>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</si>
  <si>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</si>
  <si>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</si>
  <si>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</si>
  <si>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</si>
  <si>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</si>
  <si>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</si>
  <si>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</si>
  <si>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</si>
  <si>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</si>
  <si>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</si>
  <si>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</si>
  <si>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</si>
  <si>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</si>
  <si>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</si>
  <si>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</si>
  <si>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</si>
  <si>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</si>
  <si>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</si>
  <si>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</si>
  <si>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</si>
  <si>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</si>
  <si>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</si>
  <si>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</si>
  <si>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</si>
  <si>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</si>
  <si>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</si>
  <si>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</si>
  <si>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</si>
  <si>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</si>
  <si>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</si>
  <si>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</si>
  <si>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</si>
  <si>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</si>
  <si>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</si>
  <si>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</si>
  <si>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</si>
  <si>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</si>
  <si>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</si>
  <si>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</si>
  <si>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</si>
  <si>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</si>
  <si>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</si>
  <si>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</si>
  <si>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</si>
  <si>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</si>
  <si>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</si>
  <si>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</si>
  <si>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</si>
  <si>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</si>
  <si>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</si>
  <si>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</si>
  <si>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</si>
  <si>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</si>
  <si>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</si>
  <si>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</si>
  <si>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</si>
  <si>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</si>
  <si>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</si>
  <si>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</si>
  <si>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</si>
  <si>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</si>
  <si>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</si>
  <si>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</si>
  <si>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</si>
  <si>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</si>
  <si>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</si>
  <si>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</si>
  <si>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</si>
  <si>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</si>
  <si>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</si>
  <si>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</si>
  <si>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</si>
  <si>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</si>
  <si>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</si>
  <si>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</si>
  <si>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</si>
  <si>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</si>
  <si>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</si>
  <si>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</si>
  <si>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</si>
  <si>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</si>
  <si>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</si>
  <si>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</si>
  <si>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</si>
  <si>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</si>
  <si>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</si>
  <si>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</si>
  <si>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</si>
  <si>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</si>
  <si>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</si>
  <si>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</si>
  <si>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</si>
  <si>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</si>
  <si>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</si>
  <si>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</si>
  <si>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</si>
  <si>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</si>
  <si>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</si>
  <si>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</si>
  <si>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</si>
  <si>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</si>
  <si>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</si>
  <si>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</si>
  <si>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</si>
  <si>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</si>
  <si>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</si>
  <si>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</si>
  <si>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</si>
  <si>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</si>
  <si>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</si>
  <si>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</si>
  <si>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</si>
  <si>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</si>
  <si>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</si>
  <si>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</si>
  <si>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</si>
  <si>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</si>
  <si>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</si>
  <si>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</si>
  <si>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</si>
  <si>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</si>
  <si>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</si>
  <si>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</si>
  <si>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</si>
  <si>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</si>
  <si>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</si>
  <si>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</si>
  <si>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</si>
  <si>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</si>
  <si>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</si>
  <si>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</si>
  <si>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</si>
  <si>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</si>
  <si>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</si>
  <si>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</si>
  <si>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</si>
  <si>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</si>
  <si>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</si>
  <si>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</si>
  <si>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</si>
  <si>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</si>
  <si>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</si>
  <si>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</si>
  <si>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</si>
  <si>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</si>
  <si>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</si>
  <si>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</si>
  <si>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</si>
  <si>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</si>
  <si>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</si>
  <si>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</si>
  <si>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</si>
  <si>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</si>
  <si>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</si>
  <si>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</si>
  <si>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</si>
  <si>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</si>
  <si>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</si>
  <si>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</si>
  <si>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</si>
  <si>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</si>
  <si>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</si>
  <si>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</si>
  <si>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</si>
  <si>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</si>
  <si>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</si>
  <si>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</si>
  <si>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</si>
  <si>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</si>
  <si>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</si>
  <si>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</si>
  <si>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</si>
  <si>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</si>
  <si>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</si>
  <si>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</si>
  <si>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</si>
  <si>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</si>
  <si>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</si>
  <si>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</si>
  <si>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</si>
  <si>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</si>
  <si>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</si>
  <si>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</si>
  <si>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</si>
  <si>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</si>
  <si>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</si>
  <si>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</si>
  <si>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</si>
  <si>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</si>
  <si>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</si>
  <si>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</si>
  <si>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</si>
  <si>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</si>
  <si>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</si>
  <si>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</si>
  <si>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</si>
  <si>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</si>
  <si>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</si>
  <si>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</si>
  <si>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</si>
  <si>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</si>
  <si>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</si>
  <si>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</si>
  <si>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</si>
  <si>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</si>
  <si>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</si>
  <si>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</si>
  <si>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</si>
  <si>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</si>
  <si>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</si>
  <si>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</si>
  <si>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</si>
  <si>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</si>
  <si>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</si>
  <si>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</si>
  <si>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</si>
  <si>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</si>
  <si>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</si>
  <si>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</si>
  <si>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</si>
  <si>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</si>
  <si>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</si>
  <si>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</si>
  <si>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</si>
  <si>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</si>
  <si>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</si>
  <si>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</si>
  <si>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</si>
  <si>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</si>
  <si>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</si>
  <si>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</si>
  <si>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</si>
  <si>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</si>
  <si>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</si>
  <si>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</si>
  <si>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</si>
  <si>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</si>
  <si>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</si>
  <si>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</si>
  <si>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</si>
  <si>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</si>
  <si>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</si>
  <si>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</si>
  <si>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</si>
  <si>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</si>
  <si>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</si>
  <si>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</si>
  <si>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</si>
  <si>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</si>
  <si>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</si>
  <si>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</si>
  <si>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</si>
  <si>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</si>
  <si>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</si>
  <si>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</si>
  <si>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</si>
  <si>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</si>
  <si>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</si>
  <si>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</si>
  <si>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</si>
  <si>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</si>
  <si>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</si>
  <si>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</si>
  <si>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</si>
  <si>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</si>
  <si>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</si>
  <si>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</si>
  <si>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</si>
  <si>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</si>
  <si>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</si>
  <si>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</si>
  <si>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</si>
  <si>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</si>
  <si>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</si>
  <si>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</si>
  <si>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</si>
  <si>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</si>
  <si>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</si>
  <si>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</si>
  <si>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</si>
  <si>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</si>
  <si>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</si>
  <si>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</si>
  <si>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</si>
  <si>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</si>
  <si>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</si>
  <si>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</si>
  <si>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</si>
  <si>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</si>
  <si>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</si>
  <si>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</si>
  <si>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</si>
  <si>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</si>
  <si>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</si>
  <si>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</si>
  <si>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</si>
  <si>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</si>
  <si>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</si>
  <si>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</si>
  <si>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</si>
  <si>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</si>
  <si>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</si>
  <si>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</si>
  <si>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</si>
  <si>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</si>
  <si>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</si>
  <si>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</si>
  <si>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</si>
  <si>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</si>
  <si>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</si>
  <si>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</si>
  <si>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</si>
  <si>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</si>
  <si>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</si>
  <si>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</si>
  <si>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</si>
  <si>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</si>
  <si>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</si>
  <si>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</si>
  <si>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</si>
  <si>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</si>
  <si>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</si>
  <si>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</si>
  <si>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</si>
  <si>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</si>
  <si>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</si>
  <si>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</si>
  <si>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</si>
  <si>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</si>
  <si>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</si>
  <si>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</si>
  <si>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</si>
  <si>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</si>
  <si>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</si>
  <si>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</si>
  <si>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</si>
  <si>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</si>
  <si>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</si>
  <si>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</si>
  <si>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</si>
  <si>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</si>
  <si>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</si>
  <si>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</si>
  <si>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</si>
  <si>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</si>
  <si>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</si>
  <si>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</si>
  <si>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</si>
  <si>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</si>
  <si>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</si>
  <si>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</si>
  <si>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</si>
  <si>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</si>
  <si>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</si>
  <si>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</si>
  <si>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</si>
  <si>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</si>
  <si>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</si>
  <si>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</si>
  <si>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</si>
  <si>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</si>
  <si>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</si>
  <si>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</si>
  <si>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</si>
  <si>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</si>
  <si>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</si>
  <si>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</si>
  <si>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</si>
  <si>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</si>
  <si>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</si>
  <si>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</si>
  <si>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</si>
  <si>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</si>
  <si>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</si>
  <si>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</si>
  <si>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</si>
  <si>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</si>
  <si>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</si>
  <si>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</si>
  <si>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</si>
  <si>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</si>
  <si>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</si>
  <si>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</si>
  <si>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</si>
  <si>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</si>
  <si>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</si>
  <si>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</si>
  <si>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</si>
  <si>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</si>
  <si>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</si>
  <si>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</si>
  <si>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</si>
  <si>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</si>
  <si>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</si>
  <si>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</si>
  <si>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</si>
  <si>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</si>
  <si>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</si>
  <si>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</si>
  <si>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</si>
  <si>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</si>
  <si>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</si>
  <si>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</si>
  <si>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</si>
  <si>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</si>
  <si>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</si>
  <si>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</si>
  <si>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</si>
  <si>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</si>
  <si>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</si>
  <si>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</si>
  <si>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</si>
  <si>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</si>
  <si>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</si>
  <si>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</si>
  <si>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</si>
  <si>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</si>
  <si>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</si>
  <si>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</si>
  <si>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</si>
  <si>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</si>
  <si>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</si>
  <si>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</si>
  <si>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</si>
  <si>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</si>
  <si>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</si>
  <si>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</si>
  <si>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</si>
  <si>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</si>
  <si>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</si>
  <si>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</si>
  <si>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</si>
  <si>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</si>
  <si>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</si>
  <si>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</si>
  <si>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</si>
  <si>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</si>
  <si>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</si>
  <si>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</si>
  <si>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</si>
  <si>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</si>
  <si>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</si>
  <si>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</si>
  <si>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</si>
  <si>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</si>
  <si>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</si>
  <si>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</si>
  <si>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</si>
  <si>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</si>
  <si>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</si>
  <si>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</si>
  <si>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</si>
  <si>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</si>
  <si>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</si>
  <si>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</si>
  <si>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</si>
  <si>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</si>
  <si>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</si>
  <si>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</si>
  <si>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</si>
  <si>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</si>
  <si>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</si>
  <si>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</si>
  <si>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</si>
  <si>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</si>
  <si>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</si>
  <si>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</si>
  <si>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</si>
  <si>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</si>
  <si>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</si>
  <si>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</si>
  <si>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</si>
  <si>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</si>
  <si>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</si>
  <si>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</si>
  <si>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</si>
  <si>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</si>
  <si>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</si>
  <si>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</si>
  <si>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</si>
  <si>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</si>
  <si>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</si>
  <si>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</si>
  <si>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</si>
  <si>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</si>
  <si>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</si>
  <si>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</si>
  <si>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</si>
  <si>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</si>
  <si>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</si>
  <si>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</si>
  <si>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</si>
  <si>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</si>
  <si>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</si>
  <si>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</si>
  <si>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</si>
  <si>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</si>
  <si>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</si>
  <si>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</si>
  <si>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</si>
  <si>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</si>
  <si>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</si>
  <si>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</si>
  <si>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</si>
  <si>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</si>
  <si>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</si>
  <si>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</si>
  <si>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</si>
  <si>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</si>
  <si>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</si>
  <si>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</si>
  <si>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</si>
  <si>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</si>
  <si>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</si>
  <si>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</si>
  <si>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</si>
  <si>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</si>
  <si>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</si>
  <si>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</si>
  <si>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</si>
  <si>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</si>
  <si>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</si>
  <si>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</si>
  <si>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</si>
  <si>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</si>
  <si>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</si>
  <si>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</si>
  <si>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</si>
  <si>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</si>
  <si>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</si>
  <si>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</si>
  <si>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</si>
  <si>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</si>
  <si>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</si>
  <si>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</si>
  <si>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</si>
  <si>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</si>
  <si>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</si>
  <si>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</si>
  <si>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</si>
  <si>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</si>
  <si>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</si>
  <si>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</si>
  <si>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</si>
  <si>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</si>
  <si>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</si>
  <si>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</si>
  <si>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</si>
  <si>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</si>
  <si>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</si>
  <si>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</si>
  <si>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</si>
  <si>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</si>
  <si>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</si>
  <si>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</si>
  <si>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</si>
  <si>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</si>
  <si>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</si>
  <si>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</si>
  <si>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</si>
  <si>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</si>
  <si>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</si>
  <si>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</si>
  <si>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</si>
  <si>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</si>
  <si>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</si>
  <si>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</si>
  <si>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</si>
  <si>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</si>
  <si>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</si>
  <si>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</si>
  <si>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</si>
  <si>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</si>
  <si>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</si>
  <si>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</si>
  <si>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</si>
  <si>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</si>
  <si>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</si>
  <si>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</si>
  <si>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</si>
  <si>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</si>
  <si>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</si>
  <si>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</si>
  <si>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</si>
  <si>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</si>
  <si>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</si>
  <si>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</si>
  <si>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</si>
  <si>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</si>
  <si>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</si>
  <si>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</si>
  <si>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</si>
  <si>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</si>
  <si>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</si>
  <si>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</si>
  <si>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</si>
  <si>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</si>
  <si>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</si>
  <si>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</si>
  <si>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</si>
  <si>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</si>
  <si>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</si>
  <si>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</si>
  <si>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</si>
  <si>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</si>
  <si>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</si>
  <si>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</si>
  <si>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</si>
  <si>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</si>
  <si>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</si>
  <si>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</si>
  <si>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</si>
  <si>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</si>
  <si>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</si>
  <si>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</si>
  <si>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</si>
  <si>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</si>
  <si>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</si>
  <si>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</si>
  <si>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</si>
  <si>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</si>
  <si>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</si>
  <si>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</si>
  <si>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</si>
  <si>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</si>
  <si>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</si>
  <si>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</si>
  <si>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</si>
  <si>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</si>
  <si>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</si>
  <si>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</si>
  <si>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</si>
  <si>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</si>
  <si>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</si>
  <si>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</si>
  <si>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</si>
  <si>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</si>
  <si>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</si>
  <si>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</si>
  <si>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</si>
  <si>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</si>
  <si>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</si>
  <si>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</si>
  <si>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</si>
  <si>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</si>
  <si>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</si>
  <si>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</si>
  <si>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</si>
  <si>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</si>
  <si>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</si>
  <si>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</si>
  <si>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</si>
  <si>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</si>
  <si>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</si>
  <si>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</si>
  <si>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</si>
  <si>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</si>
  <si>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</si>
  <si>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</si>
  <si>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</si>
  <si>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</si>
  <si>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</si>
  <si>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</si>
  <si>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</si>
  <si>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</si>
  <si>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</si>
  <si>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</si>
  <si>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</si>
  <si>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</si>
  <si>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</si>
  <si>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</si>
  <si>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</si>
  <si>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</si>
  <si>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</si>
  <si>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</si>
  <si>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</si>
  <si>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</si>
  <si>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</si>
  <si>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</si>
  <si>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</si>
  <si>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</si>
  <si>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</si>
  <si>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</si>
  <si>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</si>
  <si>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</si>
  <si>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</si>
  <si>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</si>
  <si>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</si>
  <si>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</si>
  <si>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</si>
  <si>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</si>
  <si>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</si>
  <si>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</si>
  <si>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</si>
  <si>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</si>
  <si>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</si>
  <si>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</si>
  <si>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</si>
  <si>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</si>
  <si>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</si>
  <si>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</si>
  <si>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</si>
  <si>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</si>
  <si>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</si>
  <si>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</si>
  <si>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</si>
  <si>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</si>
  <si>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</si>
  <si>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</si>
  <si>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</si>
  <si>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</si>
  <si>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</si>
  <si>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</si>
  <si>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</si>
  <si>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</si>
  <si>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</si>
  <si>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</si>
  <si>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</si>
  <si>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</si>
  <si>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</si>
  <si>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</si>
  <si>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</si>
  <si>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</si>
  <si>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</si>
  <si>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</si>
  <si>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</si>
  <si>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</si>
  <si>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</si>
  <si>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</si>
  <si>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</si>
  <si>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</si>
  <si>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</si>
  <si>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</si>
  <si>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</si>
  <si>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</si>
  <si>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</si>
  <si>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</si>
  <si>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</si>
  <si>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</si>
  <si>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</si>
  <si>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</si>
  <si>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</si>
  <si>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</si>
  <si>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</si>
  <si>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</si>
  <si>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</si>
  <si>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</si>
  <si>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</si>
  <si>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</si>
  <si>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</si>
  <si>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</si>
  <si>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</si>
  <si>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</si>
  <si>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</si>
  <si>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</si>
  <si>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</si>
  <si>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</si>
  <si>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</si>
  <si>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</si>
  <si>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</si>
  <si>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</si>
  <si>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</si>
  <si>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</si>
  <si>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</si>
  <si>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</si>
  <si>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</si>
  <si>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</si>
  <si>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</si>
  <si>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</si>
  <si>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</si>
  <si>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</si>
  <si>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</si>
  <si>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</si>
  <si>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</si>
  <si>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</si>
  <si>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</si>
  <si>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</si>
  <si>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</si>
  <si>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</si>
  <si>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</si>
  <si>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</si>
  <si>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</si>
  <si>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</si>
  <si>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</si>
  <si>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</si>
  <si>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</si>
  <si>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</si>
  <si>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</si>
  <si>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</si>
  <si>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</si>
  <si>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</si>
  <si>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</si>
  <si>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</si>
  <si>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</si>
  <si>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</si>
  <si>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</si>
  <si>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</si>
  <si>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</si>
  <si>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</si>
  <si>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</si>
  <si>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</si>
  <si>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</si>
  <si>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</si>
  <si>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</si>
  <si>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</si>
  <si>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</si>
  <si>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</si>
  <si>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</si>
  <si>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</si>
  <si>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</si>
  <si>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</si>
  <si>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</si>
  <si>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</si>
  <si>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</si>
  <si>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</si>
  <si>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</si>
  <si>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</si>
  <si>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</si>
  <si>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</si>
  <si>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</si>
  <si>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</si>
  <si>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</si>
  <si>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</si>
  <si>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</si>
  <si>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</si>
  <si>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</si>
  <si>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</si>
  <si>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</si>
  <si>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</si>
  <si>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</si>
  <si>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</si>
  <si>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</si>
  <si>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</si>
  <si>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</si>
  <si>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</si>
  <si>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</si>
  <si>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</si>
  <si>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</si>
  <si>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</si>
  <si>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</si>
  <si>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</si>
  <si>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</si>
  <si>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</si>
  <si>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</si>
  <si>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</si>
  <si>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</si>
  <si>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</si>
  <si>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</si>
  <si>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</si>
  <si>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</si>
  <si>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</si>
  <si>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</si>
  <si>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</si>
  <si>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</si>
  <si>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</si>
  <si>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</si>
  <si>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</si>
  <si>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</si>
  <si>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</si>
  <si>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</si>
  <si>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</si>
  <si>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</si>
  <si>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</si>
  <si>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</si>
  <si>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</si>
  <si>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</si>
  <si>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</si>
  <si>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</si>
  <si>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</si>
  <si>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</si>
  <si>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</si>
  <si>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</si>
  <si>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</si>
  <si>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</si>
  <si>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</si>
  <si>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</si>
  <si>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</si>
  <si>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</si>
  <si>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</si>
  <si>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</si>
  <si>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</si>
  <si>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</si>
  <si>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</si>
  <si>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</si>
  <si>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</si>
  <si>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</si>
  <si>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</si>
  <si>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</si>
  <si>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</si>
  <si>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</si>
  <si>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</si>
  <si>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</si>
  <si>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</si>
  <si>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</si>
  <si>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</si>
  <si>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</si>
  <si>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</si>
  <si>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</si>
  <si>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</si>
  <si>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</si>
  <si>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</si>
  <si>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</si>
  <si>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</si>
  <si>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</si>
  <si>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</si>
  <si>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</si>
  <si>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</si>
  <si>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</si>
  <si>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</si>
  <si>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</si>
  <si>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</si>
  <si>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</si>
  <si>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</si>
  <si>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</si>
  <si>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</si>
  <si>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</si>
  <si>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</si>
  <si>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</si>
  <si>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</si>
  <si>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</si>
  <si>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</si>
  <si>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</si>
  <si>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</si>
  <si>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</si>
  <si>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</si>
  <si>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</si>
  <si>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</si>
  <si>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</si>
  <si>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</si>
  <si>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</si>
  <si>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</si>
  <si>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</si>
  <si>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</si>
  <si>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</si>
  <si>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</si>
  <si>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</si>
  <si>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</si>
  <si>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</si>
  <si>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</si>
  <si>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</si>
  <si>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</si>
  <si>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</si>
  <si>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</si>
  <si>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</si>
  <si>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</si>
  <si>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</si>
  <si>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</si>
  <si>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</si>
  <si>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</si>
  <si>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</si>
  <si>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</si>
  <si>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</si>
  <si>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</si>
  <si>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</si>
  <si>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</si>
  <si>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</si>
  <si>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</si>
  <si>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</si>
  <si>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</si>
  <si>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</si>
  <si>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</si>
  <si>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</si>
  <si>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</si>
  <si>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</si>
  <si>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</si>
  <si>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</si>
  <si>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</si>
  <si>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</si>
  <si>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</si>
  <si>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</si>
  <si>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</si>
  <si>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</si>
  <si>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</si>
  <si>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</si>
  <si>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</si>
  <si>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</si>
  <si>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</si>
  <si>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</si>
  <si>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</si>
  <si>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</si>
  <si>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</si>
  <si>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</si>
  <si>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</si>
  <si>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</si>
  <si>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</si>
  <si>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</si>
  <si>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</si>
  <si>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</si>
  <si>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</si>
  <si>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</si>
  <si>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</si>
  <si>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</si>
  <si>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</si>
  <si>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</si>
  <si>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</si>
  <si>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</si>
  <si>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</si>
  <si>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</si>
  <si>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</si>
  <si>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</si>
  <si>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</si>
  <si>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</si>
  <si>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</si>
  <si>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</si>
  <si>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</si>
  <si>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</si>
  <si>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</si>
  <si>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</si>
  <si>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</si>
  <si>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</si>
  <si>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</si>
  <si>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</si>
  <si>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</si>
  <si>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</si>
  <si>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</si>
  <si>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</si>
  <si>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</si>
  <si>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</si>
  <si>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</si>
  <si>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</si>
  <si>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</si>
  <si>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</si>
  <si>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</si>
  <si>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</si>
  <si>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</si>
  <si>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</si>
  <si>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</si>
  <si>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</si>
  <si>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</si>
  <si>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</si>
  <si>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</si>
  <si>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</si>
  <si>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</si>
  <si>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</si>
  <si>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</si>
  <si>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</si>
  <si>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</si>
  <si>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</si>
  <si>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</si>
  <si>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</si>
  <si>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</si>
  <si>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</si>
  <si>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</si>
  <si>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</si>
  <si>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</si>
  <si>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</si>
  <si>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</si>
  <si>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</si>
  <si>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</si>
  <si>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</si>
  <si>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</si>
  <si>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</si>
  <si>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</si>
  <si>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</si>
  <si>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</si>
  <si>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</si>
  <si>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</si>
  <si>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</si>
  <si>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</si>
  <si>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</si>
  <si>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</si>
  <si>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</si>
  <si>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</si>
  <si>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</si>
  <si>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</si>
  <si>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</si>
  <si>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</si>
  <si>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</si>
  <si>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</si>
  <si>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</si>
  <si>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</si>
  <si>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</si>
  <si>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</si>
  <si>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</si>
  <si>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</si>
  <si>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</si>
  <si>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</si>
  <si>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</si>
  <si>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</si>
  <si>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</si>
  <si>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</si>
  <si>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</si>
  <si>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</si>
  <si>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</si>
  <si>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</si>
  <si>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</si>
  <si>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</si>
  <si>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</si>
  <si>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</si>
  <si>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</si>
  <si>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</si>
  <si>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</si>
  <si>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</si>
  <si>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</si>
  <si>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</si>
  <si>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</si>
  <si>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</si>
  <si>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</si>
  <si>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</si>
  <si>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</si>
  <si>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</si>
  <si>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</si>
  <si>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</si>
  <si>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</si>
  <si>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</si>
  <si>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</si>
  <si>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</si>
  <si>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</si>
  <si>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</si>
  <si>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</si>
  <si>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</si>
  <si>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</si>
  <si>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</si>
  <si>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</si>
  <si>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</si>
  <si>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</si>
  <si>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</si>
  <si>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</si>
  <si>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</si>
  <si>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</si>
  <si>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</si>
  <si>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</si>
  <si>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</si>
  <si>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</si>
  <si>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</si>
  <si>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</si>
  <si>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</si>
  <si>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</si>
  <si>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</si>
  <si>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</si>
  <si>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</si>
  <si>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</si>
  <si>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</si>
  <si>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</si>
  <si>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</si>
  <si>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</si>
  <si>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</si>
  <si>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</si>
  <si>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</si>
  <si>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</si>
  <si>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</si>
  <si>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</si>
  <si>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</si>
  <si>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</si>
  <si>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</si>
  <si>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</si>
  <si>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</si>
  <si>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</si>
  <si>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</si>
  <si>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</si>
  <si>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</si>
  <si>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</si>
  <si>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</si>
  <si>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</si>
  <si>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</si>
  <si>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</si>
  <si>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</si>
  <si>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</si>
  <si>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</si>
  <si>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</si>
  <si>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</si>
  <si>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</si>
  <si>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</si>
  <si>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</si>
  <si>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</si>
  <si>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</si>
  <si>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</si>
  <si>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</si>
  <si>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</si>
  <si>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</si>
  <si>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</si>
  <si>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</si>
  <si>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</si>
  <si>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</si>
  <si>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</si>
  <si>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</si>
  <si>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</si>
  <si>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</si>
  <si>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</si>
  <si>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</si>
  <si>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</si>
  <si>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</si>
  <si>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</si>
  <si>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</si>
  <si>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</si>
  <si>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</si>
  <si>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</si>
  <si>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</si>
  <si>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</si>
  <si>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</si>
  <si>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</si>
  <si>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</si>
  <si>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</si>
  <si>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</si>
  <si>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</si>
  <si>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</si>
  <si>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</si>
  <si>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</si>
  <si>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</si>
  <si>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</si>
  <si>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</si>
  <si>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</si>
  <si>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</si>
  <si>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</si>
  <si>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</si>
  <si>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</si>
  <si>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</si>
  <si>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</si>
  <si>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</si>
  <si>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</si>
  <si>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</si>
  <si>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</si>
  <si>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</si>
  <si>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</si>
  <si>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</si>
  <si>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</si>
  <si>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</si>
  <si>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</si>
  <si>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</si>
  <si>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</si>
  <si>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</si>
  <si>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</si>
  <si>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</si>
  <si>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</si>
  <si>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</si>
  <si>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</si>
  <si>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</si>
  <si>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</si>
  <si>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</si>
  <si>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</si>
  <si>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</si>
  <si>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</si>
  <si>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</si>
  <si>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</si>
  <si>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</si>
  <si>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</si>
  <si>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</si>
  <si>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</si>
  <si>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</si>
  <si>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</si>
  <si>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</si>
  <si>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</si>
  <si>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</si>
  <si>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</si>
  <si>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</si>
  <si>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</si>
  <si>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</si>
  <si>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</si>
  <si>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</si>
  <si>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</si>
  <si>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</si>
  <si>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</si>
  <si>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</si>
  <si>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</si>
  <si>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</si>
  <si>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</si>
  <si>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</si>
  <si>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</si>
  <si>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</si>
  <si>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</si>
  <si>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</si>
  <si>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</si>
  <si>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</si>
  <si>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</si>
  <si>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</si>
  <si>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</si>
  <si>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</si>
  <si>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</si>
  <si>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</si>
  <si>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</si>
  <si>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</si>
  <si>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</si>
  <si>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</si>
  <si>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</si>
  <si>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</si>
  <si>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</si>
  <si>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</si>
  <si>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</si>
  <si>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</si>
  <si>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</si>
  <si>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</si>
  <si>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</si>
  <si>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</si>
  <si>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</si>
  <si>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</si>
  <si>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</si>
  <si>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</si>
  <si>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</si>
  <si>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</si>
  <si>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</si>
  <si>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</si>
  <si>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</si>
  <si>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</si>
  <si>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</si>
  <si>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</si>
  <si>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</si>
  <si>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</si>
  <si>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</si>
  <si>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</si>
  <si>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</si>
  <si>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</si>
  <si>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</si>
  <si>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</si>
  <si>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</si>
  <si>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</si>
  <si>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</si>
  <si>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</si>
  <si>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</si>
  <si>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</si>
  <si>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</si>
  <si>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</si>
  <si>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</si>
  <si>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</si>
  <si>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</si>
  <si>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</si>
  <si>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</si>
  <si>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</si>
  <si>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</si>
  <si>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</si>
  <si>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</si>
  <si>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</si>
  <si>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</si>
  <si>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</si>
  <si>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</si>
  <si>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</si>
  <si>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</si>
  <si>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</si>
  <si>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</si>
  <si>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</si>
  <si>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</si>
  <si>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</si>
  <si>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</si>
  <si>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</si>
  <si>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</si>
  <si>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</si>
  <si>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</si>
  <si>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</si>
  <si>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</si>
  <si>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</si>
  <si>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</si>
  <si>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</si>
  <si>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</si>
  <si>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</si>
  <si>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</si>
  <si>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</si>
  <si>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</si>
  <si>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</si>
  <si>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</si>
  <si>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</si>
  <si>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</si>
  <si>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</si>
  <si>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</si>
  <si>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</si>
  <si>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</si>
  <si>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</si>
  <si>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</si>
  <si>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</si>
  <si>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</si>
  <si>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</si>
  <si>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</si>
  <si>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</si>
  <si>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</si>
  <si>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</si>
  <si>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</si>
  <si>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</si>
  <si>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</si>
  <si>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</si>
  <si>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</si>
  <si>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</si>
  <si>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</si>
  <si>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</si>
  <si>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</si>
  <si>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</si>
  <si>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</si>
  <si>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</si>
  <si>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</si>
  <si>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</si>
  <si>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</si>
  <si>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</si>
  <si>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</si>
  <si>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</si>
  <si>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</si>
  <si>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</si>
  <si>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</si>
  <si>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</si>
  <si>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</si>
  <si>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</si>
  <si>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</si>
  <si>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</si>
  <si>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</si>
  <si>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</si>
  <si>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</si>
  <si>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</si>
  <si>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</si>
  <si>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</si>
  <si>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</si>
  <si>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</si>
  <si>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</si>
  <si>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</si>
  <si>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</si>
  <si>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</si>
  <si>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</si>
  <si>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</si>
  <si>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</si>
  <si>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</si>
  <si>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</si>
  <si>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</si>
  <si>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</si>
  <si>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</si>
  <si>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</si>
  <si>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</si>
  <si>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</si>
  <si>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</si>
  <si>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</si>
  <si>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</si>
  <si>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</si>
  <si>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</si>
  <si>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</si>
  <si>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</si>
  <si>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</si>
  <si>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</si>
  <si>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</si>
  <si>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</si>
  <si>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</si>
  <si>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</si>
  <si>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</si>
  <si>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</si>
  <si>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</si>
  <si>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</si>
  <si>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</si>
  <si>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</si>
  <si>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</si>
  <si>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</si>
  <si>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</si>
  <si>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</si>
  <si>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</si>
  <si>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</si>
  <si>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</si>
  <si>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</si>
  <si>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</si>
  <si>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</si>
  <si>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</si>
  <si>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</si>
  <si>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</si>
  <si>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</si>
  <si>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</si>
  <si>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</si>
  <si>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</si>
  <si>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</si>
  <si>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</si>
  <si>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</si>
  <si>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</si>
  <si>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</si>
  <si>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</si>
  <si>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</si>
  <si>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</si>
  <si>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</si>
  <si>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</si>
  <si>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</si>
  <si>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</si>
  <si>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</si>
  <si>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</si>
  <si>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</si>
  <si>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</si>
  <si>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</si>
  <si>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</si>
  <si>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</si>
  <si>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</si>
  <si>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</si>
  <si>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</si>
  <si>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</si>
  <si>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</si>
  <si>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</si>
  <si>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</si>
  <si>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</si>
  <si>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</si>
  <si>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</si>
  <si>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</si>
  <si>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</si>
  <si>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</si>
  <si>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</si>
  <si>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</si>
  <si>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</si>
  <si>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</si>
  <si>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</si>
  <si>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</si>
  <si>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</si>
  <si>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</si>
  <si>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</si>
  <si>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</si>
  <si>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</si>
  <si>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</si>
  <si>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</si>
  <si>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</si>
  <si>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</si>
  <si>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</si>
  <si>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</si>
  <si>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</si>
  <si>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</si>
  <si>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</si>
  <si>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</si>
  <si>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</si>
  <si>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</si>
  <si>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</si>
  <si>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</si>
  <si>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</si>
  <si>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</si>
  <si>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</si>
  <si>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</si>
  <si>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</si>
  <si>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</si>
  <si>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</si>
  <si>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</si>
  <si>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</si>
  <si>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</si>
  <si>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</si>
  <si>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</si>
  <si>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</si>
  <si>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</si>
  <si>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</si>
  <si>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</si>
  <si>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</si>
  <si>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</si>
  <si>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</si>
  <si>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</si>
  <si>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</si>
  <si>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</si>
  <si>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</si>
  <si>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</si>
  <si>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</si>
  <si>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</si>
  <si>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</si>
  <si>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</si>
  <si>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</si>
  <si>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</si>
  <si>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</si>
  <si>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</si>
  <si>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</si>
  <si>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</si>
  <si>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</si>
  <si>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</si>
  <si>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</si>
  <si>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</si>
  <si>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</si>
  <si>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</si>
  <si>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</si>
  <si>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</si>
  <si>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</si>
  <si>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</si>
  <si>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</si>
  <si>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</si>
  <si>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</si>
  <si>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</si>
  <si>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</si>
  <si>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</si>
  <si>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</si>
  <si>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</si>
  <si>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</si>
  <si>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</si>
  <si>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</si>
  <si>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</si>
  <si>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</si>
  <si>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</si>
  <si>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</si>
  <si>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</si>
  <si>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</si>
  <si>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</si>
  <si>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</si>
  <si>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</si>
  <si>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</si>
  <si>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</si>
  <si>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</si>
  <si>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</si>
  <si>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</si>
  <si>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</si>
  <si>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</si>
  <si>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</si>
  <si>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</si>
  <si>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</si>
  <si>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</si>
  <si>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</si>
  <si>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</si>
  <si>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</si>
  <si>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</si>
  <si>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</si>
  <si>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</si>
  <si>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</si>
  <si>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</si>
  <si>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</si>
  <si>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</si>
  <si>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</si>
  <si>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</si>
  <si>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</si>
  <si>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</si>
  <si>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</si>
  <si>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</si>
  <si>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</si>
  <si>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</si>
  <si>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</si>
  <si>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</si>
  <si>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</si>
  <si>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</si>
  <si>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</si>
  <si>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</si>
  <si>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</si>
  <si>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</si>
  <si>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</si>
  <si>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</si>
  <si>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</si>
  <si>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</si>
  <si>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</si>
  <si>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</si>
  <si>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</si>
  <si>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</si>
  <si>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</si>
  <si>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</si>
  <si>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</si>
  <si>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</si>
  <si>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</si>
  <si>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</si>
  <si>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</si>
  <si>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</si>
  <si>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</si>
  <si>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</si>
  <si>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</si>
  <si>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</si>
  <si>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</si>
  <si>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</si>
  <si>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</si>
  <si>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</si>
  <si>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</si>
  <si>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</si>
  <si>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</si>
  <si>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</si>
  <si>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</si>
  <si>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</si>
  <si>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</si>
  <si>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</si>
  <si>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</si>
  <si>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</si>
  <si>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</si>
  <si>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</si>
  <si>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</si>
  <si>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</si>
  <si>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</si>
  <si>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</si>
  <si>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</si>
  <si>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</si>
  <si>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</si>
  <si>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</si>
  <si>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</si>
  <si>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</si>
  <si>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</si>
  <si>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</si>
  <si>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</si>
  <si>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</si>
  <si>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</si>
  <si>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</si>
  <si>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</si>
  <si>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</si>
  <si>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</si>
  <si>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</si>
  <si>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</si>
  <si>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</si>
  <si>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</si>
  <si>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</si>
  <si>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</si>
  <si>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</si>
  <si>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</si>
  <si>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</si>
  <si>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</si>
  <si>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</si>
  <si>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</si>
  <si>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</si>
  <si>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</si>
  <si>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</si>
  <si>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</si>
  <si>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</si>
  <si>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</si>
  <si>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</si>
  <si>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</si>
  <si>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</si>
  <si>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</si>
  <si>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</si>
  <si>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</si>
  <si>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</si>
  <si>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</si>
  <si>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</si>
  <si>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</si>
  <si>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</si>
  <si>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</si>
  <si>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</si>
  <si>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</si>
  <si>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</si>
  <si>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</si>
  <si>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</si>
  <si>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</si>
  <si>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</si>
  <si>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</si>
  <si>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</si>
  <si>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</si>
  <si>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</si>
  <si>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</si>
  <si>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</si>
  <si>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</si>
  <si>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</si>
  <si>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</si>
  <si>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</si>
  <si>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</si>
  <si>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</si>
  <si>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</si>
  <si>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</si>
  <si>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</si>
  <si>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</si>
  <si>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</si>
  <si>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</si>
  <si>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</si>
  <si>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</si>
  <si>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</si>
  <si>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</si>
  <si>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</si>
  <si>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</si>
  <si>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</si>
  <si>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</si>
  <si>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</si>
  <si>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</si>
  <si>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</si>
  <si>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</si>
  <si>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</si>
  <si>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</si>
  <si>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</si>
  <si>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</si>
  <si>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</si>
  <si>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</si>
  <si>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</si>
  <si>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</si>
  <si>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</si>
  <si>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</si>
  <si>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</si>
  <si>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</si>
  <si>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</si>
  <si>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</si>
  <si>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</si>
  <si>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</si>
  <si>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</si>
  <si>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</si>
  <si>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</si>
  <si>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</si>
  <si>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</si>
  <si>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</si>
  <si>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</si>
  <si>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</si>
  <si>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</si>
  <si>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</si>
  <si>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</si>
  <si>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</si>
  <si>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</si>
  <si>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</si>
  <si>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</si>
  <si>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</si>
  <si>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</si>
  <si>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</si>
  <si>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</si>
  <si>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</si>
  <si>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</si>
  <si>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</si>
  <si>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</si>
  <si>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</si>
  <si>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</si>
  <si>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</si>
  <si>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</si>
  <si>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</si>
  <si>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</si>
  <si>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</si>
  <si>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</si>
  <si>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</si>
  <si>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</si>
  <si>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</si>
  <si>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</si>
  <si>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</si>
  <si>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</si>
  <si>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</si>
  <si>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</si>
  <si>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</si>
  <si>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</si>
  <si>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</si>
  <si>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</si>
  <si>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</si>
  <si>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</si>
  <si>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</si>
  <si>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</si>
  <si>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</si>
  <si>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</si>
  <si>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</si>
  <si>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</si>
  <si>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</si>
  <si>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</si>
  <si>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</si>
  <si>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</si>
  <si>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</si>
  <si>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</si>
  <si>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</si>
  <si>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</si>
  <si>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</si>
  <si>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</si>
  <si>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</si>
  <si>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</si>
  <si>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</si>
  <si>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</si>
  <si>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</si>
  <si>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</si>
  <si>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</si>
  <si>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</si>
  <si>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</si>
  <si>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</si>
  <si>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</si>
  <si>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</si>
  <si>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</si>
  <si>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</si>
  <si>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</si>
  <si>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</si>
  <si>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</si>
  <si>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</si>
  <si>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</si>
  <si>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</si>
  <si>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</si>
  <si>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</si>
  <si>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</si>
  <si>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</si>
  <si>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</si>
  <si>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</si>
  <si>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</si>
  <si>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</si>
  <si>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</si>
  <si>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</si>
  <si>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</si>
  <si>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</si>
  <si>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</si>
  <si>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</si>
  <si>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</si>
  <si>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</si>
  <si>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</si>
  <si>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</si>
  <si>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</si>
  <si>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</si>
  <si>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</si>
  <si>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</si>
  <si>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</si>
  <si>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</si>
  <si>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</si>
  <si>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</si>
  <si>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</si>
  <si>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</si>
  <si>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</si>
  <si>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</si>
  <si>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</si>
  <si>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</si>
  <si>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</si>
  <si>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</si>
  <si>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</si>
  <si>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</si>
  <si>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</si>
  <si>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</si>
  <si>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</si>
  <si>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</si>
  <si>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</si>
  <si>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</si>
  <si>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</si>
  <si>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</si>
  <si>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</si>
  <si>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</si>
  <si>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</si>
  <si>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</si>
  <si>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</si>
  <si>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</si>
  <si>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</si>
  <si>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</si>
  <si>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</si>
  <si>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</si>
  <si>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</si>
  <si>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</si>
  <si>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</si>
  <si>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</si>
  <si>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</si>
  <si>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</si>
  <si>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</si>
  <si>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</si>
  <si>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</si>
  <si>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</si>
  <si>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</si>
  <si>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</si>
  <si>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</si>
  <si>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</si>
  <si>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</si>
  <si>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</si>
  <si>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</si>
  <si>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</si>
  <si>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</si>
  <si>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</si>
  <si>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</si>
  <si>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</si>
  <si>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</si>
  <si>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</si>
  <si>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</si>
  <si>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</si>
  <si>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</si>
  <si>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</si>
  <si>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</si>
  <si>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</si>
  <si>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</si>
  <si>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</si>
  <si>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</si>
  <si>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</si>
  <si>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</si>
  <si>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</si>
  <si>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</si>
  <si>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</si>
  <si>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</si>
  <si>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</si>
  <si>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</si>
  <si>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</si>
  <si>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</si>
  <si>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</si>
  <si>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</si>
  <si>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</si>
  <si>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</si>
  <si>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</si>
  <si>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</si>
  <si>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</si>
  <si>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</si>
  <si>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</si>
  <si>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</si>
  <si>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</si>
  <si>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</si>
  <si>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</si>
  <si>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</si>
  <si>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</si>
  <si>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</si>
  <si>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</si>
  <si>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</si>
  <si>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</si>
  <si>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</si>
  <si>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</si>
  <si>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</si>
  <si>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</si>
  <si>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</si>
  <si>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</si>
  <si>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</si>
  <si>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</si>
  <si>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</si>
  <si>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</si>
  <si>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</si>
  <si>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</si>
  <si>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</si>
  <si>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</si>
  <si>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</si>
  <si>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</si>
  <si>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</si>
  <si>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</si>
  <si>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</si>
  <si>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</si>
  <si>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</si>
  <si>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</si>
  <si>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</si>
  <si>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</si>
  <si>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</si>
  <si>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</si>
  <si>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</si>
  <si>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</si>
  <si>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</si>
  <si>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</si>
  <si>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</si>
  <si>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</si>
  <si>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</si>
  <si>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</si>
  <si>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</si>
  <si>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</si>
  <si>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</si>
  <si>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</si>
  <si>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</si>
  <si>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</si>
  <si>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</si>
  <si>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</si>
  <si>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</si>
  <si>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</si>
  <si>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</si>
  <si>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</si>
  <si>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</si>
  <si>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</si>
  <si>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</si>
  <si>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</si>
  <si>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</si>
  <si>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</si>
  <si>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</si>
  <si>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</si>
  <si>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</si>
  <si>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</si>
  <si>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</si>
  <si>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</si>
  <si>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</si>
  <si>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</si>
  <si>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</si>
  <si>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</si>
  <si>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</si>
  <si>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</si>
  <si>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</si>
  <si>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</si>
  <si>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</si>
  <si>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</si>
  <si>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</si>
  <si>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</si>
  <si>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</si>
  <si>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</si>
  <si>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</si>
  <si>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</si>
  <si>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</si>
  <si>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</si>
  <si>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</si>
  <si>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</si>
  <si>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</si>
  <si>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</si>
  <si>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</si>
  <si>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</si>
  <si>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</si>
  <si>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</si>
  <si>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</si>
  <si>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</si>
  <si>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</si>
  <si>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</si>
  <si>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</si>
  <si>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</si>
  <si>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</si>
  <si>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</si>
  <si>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</si>
  <si>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</si>
  <si>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</si>
  <si>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</si>
  <si>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</si>
  <si>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</si>
  <si>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</si>
  <si>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</si>
  <si>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</si>
  <si>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</si>
  <si>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</si>
  <si>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</si>
  <si>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</si>
  <si>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</si>
  <si>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</si>
  <si>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</si>
  <si>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</si>
  <si>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</si>
  <si>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</si>
  <si>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</si>
  <si>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</si>
  <si>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</si>
  <si>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</si>
  <si>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</si>
  <si>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</si>
  <si>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</si>
  <si>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</si>
  <si>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</si>
  <si>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</si>
  <si>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</si>
  <si>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</si>
  <si>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</si>
  <si>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</si>
  <si>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</si>
  <si>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</si>
  <si>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</si>
  <si>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</si>
  <si>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</si>
  <si>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</si>
  <si>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</si>
  <si>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</si>
  <si>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</si>
  <si>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</si>
  <si>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</si>
  <si>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</si>
  <si>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</si>
  <si>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</si>
  <si>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</si>
  <si>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</si>
  <si>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</si>
  <si>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</si>
  <si>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</si>
  <si>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</si>
  <si>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</si>
  <si>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</si>
  <si>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</si>
  <si>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</si>
  <si>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</si>
  <si>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</si>
  <si>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</si>
  <si>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</si>
  <si>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</si>
  <si>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</si>
  <si>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</si>
  <si>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</si>
  <si>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</si>
  <si>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</si>
  <si>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</si>
  <si>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</si>
  <si>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</si>
  <si>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</si>
  <si>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</si>
  <si>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</si>
  <si>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</si>
  <si>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</si>
  <si>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</si>
  <si>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</si>
  <si>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</si>
  <si>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</si>
  <si>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</si>
  <si>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</si>
  <si>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</si>
  <si>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</si>
  <si>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</si>
  <si>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</si>
  <si>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</si>
  <si>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</si>
  <si>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</si>
  <si>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</si>
  <si>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</si>
  <si>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</si>
  <si>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</si>
  <si>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</si>
  <si>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</si>
  <si>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</si>
  <si>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</si>
  <si>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</si>
  <si>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</si>
  <si>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</si>
  <si>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</si>
  <si>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</si>
  <si>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</si>
  <si>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</si>
  <si>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</si>
  <si>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</si>
  <si>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</si>
  <si>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</si>
  <si>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</si>
  <si>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</si>
  <si>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</si>
  <si>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</si>
  <si>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</si>
  <si>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</si>
  <si>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</si>
  <si>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</si>
  <si>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</si>
  <si>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</si>
  <si>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</si>
  <si>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</si>
  <si>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</si>
  <si>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</si>
  <si>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</si>
  <si>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</si>
  <si>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</si>
  <si>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</si>
  <si>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</si>
  <si>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</si>
  <si>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</si>
  <si>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</si>
  <si>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</si>
  <si>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</si>
  <si>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</si>
  <si>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</si>
  <si>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</si>
  <si>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</si>
  <si>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</si>
  <si>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</si>
  <si>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</si>
  <si>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</si>
  <si>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</si>
  <si>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</si>
  <si>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</si>
  <si>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</si>
  <si>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</si>
  <si>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</si>
  <si>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</si>
  <si>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</si>
  <si>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</si>
  <si>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</si>
  <si>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</si>
  <si>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</si>
  <si>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</si>
  <si>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</si>
  <si>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</si>
  <si>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</si>
  <si>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</si>
  <si>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</si>
  <si>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</si>
  <si>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</si>
  <si>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</si>
  <si>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</si>
  <si>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</si>
  <si>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</si>
  <si>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</si>
  <si>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</si>
  <si>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</si>
  <si>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</si>
  <si>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</si>
  <si>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</si>
  <si>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</si>
  <si>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</si>
  <si>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</si>
  <si>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</si>
  <si>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</si>
  <si>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</si>
  <si>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</si>
  <si>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</si>
  <si>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</si>
  <si>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</si>
  <si>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</si>
  <si>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</si>
  <si>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</si>
  <si>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</si>
  <si>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</si>
  <si>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</si>
  <si>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</si>
  <si>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</si>
  <si>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</si>
  <si>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</si>
  <si>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</si>
  <si>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</si>
  <si>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</si>
  <si>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</si>
  <si>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</si>
  <si>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</si>
  <si>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</si>
  <si>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</si>
  <si>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</si>
  <si>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</si>
  <si>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</si>
  <si>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</si>
  <si>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</si>
  <si>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</si>
  <si>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</si>
  <si>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</si>
  <si>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</si>
  <si>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</si>
  <si>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</si>
  <si>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</si>
  <si>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</si>
  <si>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</si>
  <si>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</si>
  <si>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</si>
  <si>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</si>
  <si>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</si>
  <si>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</si>
  <si>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</si>
  <si>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</si>
  <si>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</si>
  <si>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</si>
  <si>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</si>
  <si>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</si>
  <si>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</si>
  <si>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</si>
  <si>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</si>
  <si>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</si>
  <si>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</si>
  <si>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</si>
  <si>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</si>
  <si>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</si>
  <si>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</si>
  <si>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</si>
  <si>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</si>
  <si>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</si>
  <si>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</si>
  <si>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</si>
  <si>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</si>
  <si>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</si>
  <si>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</si>
  <si>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</si>
  <si>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</si>
  <si>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</si>
  <si>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</si>
  <si>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</si>
  <si>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</si>
  <si>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</si>
  <si>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</si>
  <si>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</si>
  <si>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</si>
  <si>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</si>
  <si>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</si>
  <si>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</si>
  <si>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</si>
  <si>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</si>
  <si>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</si>
  <si>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</si>
  <si>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</si>
  <si>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</si>
  <si>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</si>
  <si>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</si>
  <si>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</si>
  <si>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</si>
  <si>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</si>
  <si>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</si>
  <si>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</si>
  <si>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</si>
  <si>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</si>
  <si>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</si>
  <si>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</si>
  <si>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</si>
  <si>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</si>
  <si>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</si>
  <si>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</si>
  <si>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</si>
  <si>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</si>
  <si>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</si>
  <si>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</si>
  <si>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</si>
  <si>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</si>
  <si>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</si>
  <si>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</si>
  <si>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</si>
  <si>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</si>
  <si>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</si>
  <si>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</si>
  <si>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</si>
  <si>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</si>
  <si>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</si>
  <si>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</si>
  <si>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</si>
  <si>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</si>
  <si>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</si>
  <si>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</si>
  <si>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</si>
  <si>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</si>
  <si>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</si>
  <si>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</si>
  <si>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</si>
  <si>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</si>
  <si>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</si>
  <si>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</si>
  <si>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</si>
  <si>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</si>
  <si>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</si>
  <si>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</si>
  <si>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</si>
  <si>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</si>
  <si>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</si>
  <si>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</si>
  <si>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</si>
  <si>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</si>
  <si>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</si>
  <si>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</si>
  <si>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</si>
  <si>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</si>
  <si>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</si>
  <si>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</si>
  <si>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</si>
  <si>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</si>
  <si>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</si>
  <si>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</si>
  <si>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</si>
  <si>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</si>
  <si>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</si>
  <si>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</si>
  <si>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</si>
  <si>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</si>
  <si>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</si>
  <si>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</si>
  <si>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</si>
  <si>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</si>
  <si>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</si>
  <si>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</si>
  <si>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</si>
  <si>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</si>
  <si>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</si>
  <si>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</si>
  <si>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</si>
  <si>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</si>
  <si>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</si>
  <si>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</si>
  <si>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</si>
  <si>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</si>
  <si>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</si>
  <si>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</si>
  <si>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</si>
  <si>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</si>
  <si>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</si>
  <si>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</si>
  <si>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</si>
  <si>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</si>
  <si>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</si>
  <si>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</si>
  <si>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</si>
  <si>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</si>
  <si>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</si>
  <si>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</si>
  <si>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</si>
  <si>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</si>
  <si>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</si>
  <si>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</si>
  <si>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</si>
  <si>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</si>
  <si>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</si>
  <si>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</si>
  <si>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</si>
  <si>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</si>
  <si>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</si>
  <si>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</si>
  <si>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</si>
  <si>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</si>
  <si>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</si>
  <si>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</si>
  <si>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</si>
  <si>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</si>
  <si>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</si>
  <si>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</si>
  <si>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</si>
  <si>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</si>
  <si>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</si>
  <si>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</si>
  <si>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</si>
  <si>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</si>
  <si>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</si>
  <si>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</si>
  <si>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</si>
  <si>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</si>
  <si>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</si>
  <si>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</si>
  <si>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</si>
  <si>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</si>
  <si>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</si>
  <si>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</si>
  <si>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</si>
  <si>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</si>
  <si>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</si>
  <si>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</si>
  <si>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</si>
  <si>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</si>
  <si>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</si>
  <si>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</si>
  <si>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</si>
  <si>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</si>
  <si>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</si>
  <si>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</si>
  <si>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</si>
  <si>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</si>
  <si>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</si>
  <si>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</si>
  <si>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</si>
  <si>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</si>
  <si>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</si>
  <si>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</si>
  <si>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</si>
  <si>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</si>
  <si>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</si>
  <si>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</si>
  <si>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</si>
  <si>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</si>
  <si>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</si>
  <si>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</si>
  <si>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</si>
  <si>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</si>
  <si>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</si>
  <si>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</si>
  <si>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</si>
  <si>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</si>
  <si>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</si>
  <si>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</si>
  <si>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</si>
  <si>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</si>
  <si>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</si>
  <si>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</si>
  <si>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</si>
  <si>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</si>
  <si>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</si>
  <si>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</si>
  <si>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</si>
  <si>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</si>
  <si>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</si>
  <si>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</si>
  <si>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</si>
  <si>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</si>
  <si>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</si>
  <si>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</si>
  <si>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</si>
  <si>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</si>
  <si>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</si>
  <si>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</si>
  <si>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</si>
  <si>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</si>
  <si>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</si>
  <si>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</si>
  <si>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</si>
  <si>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</si>
  <si>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</si>
  <si>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</si>
  <si>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</si>
  <si>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</si>
  <si>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</si>
  <si>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</si>
  <si>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</si>
  <si>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</si>
  <si>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</si>
  <si>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</si>
  <si>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</si>
  <si>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</si>
  <si>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</si>
  <si>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</si>
  <si>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</si>
  <si>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</si>
  <si>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</si>
  <si>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</si>
  <si>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</si>
  <si>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</si>
  <si>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</si>
  <si>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</si>
  <si>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</si>
  <si>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</si>
  <si>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</si>
  <si>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</si>
  <si>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</si>
  <si>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</si>
  <si>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</si>
  <si>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</si>
  <si>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</si>
  <si>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</si>
  <si>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</si>
  <si>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</si>
  <si>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</si>
  <si>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</si>
  <si>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</si>
  <si>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</si>
  <si>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</si>
  <si>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</si>
  <si>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</si>
  <si>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</si>
  <si>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</si>
  <si>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</si>
  <si>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</si>
  <si>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</si>
  <si>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</si>
  <si>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</si>
  <si>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</si>
  <si>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</si>
  <si>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</si>
  <si>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</si>
  <si>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</si>
  <si>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</si>
  <si>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</si>
  <si>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</si>
  <si>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</si>
  <si>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</si>
  <si>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</si>
  <si>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</si>
  <si>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</si>
  <si>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</si>
  <si>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</si>
  <si>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</si>
  <si>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</si>
  <si>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</si>
  <si>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</si>
  <si>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</si>
  <si>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</si>
  <si>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</si>
  <si>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</si>
  <si>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</si>
  <si>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</si>
  <si>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</si>
  <si>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</si>
  <si>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</si>
  <si>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</si>
  <si>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</si>
  <si>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</si>
  <si>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</si>
  <si>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</si>
  <si>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</si>
  <si>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</si>
  <si>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</si>
  <si>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</si>
  <si>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</si>
  <si>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</si>
  <si>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</si>
  <si>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</si>
  <si>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</si>
  <si>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</si>
  <si>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</si>
  <si>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</si>
  <si>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</si>
  <si>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</si>
  <si>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</si>
  <si>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</si>
  <si>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</si>
  <si>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</si>
  <si>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</si>
  <si>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</si>
  <si>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</si>
  <si>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</si>
  <si>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</si>
  <si>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</si>
  <si>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</si>
  <si>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</si>
  <si>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</si>
  <si>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</si>
  <si>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</si>
  <si>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</si>
  <si>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</si>
  <si>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</si>
  <si>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</si>
  <si>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</si>
  <si>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</si>
  <si>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</si>
  <si>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</si>
  <si>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</si>
  <si>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</si>
  <si>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</si>
  <si>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</si>
  <si>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</si>
  <si>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</si>
  <si>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</si>
  <si>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</si>
  <si>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</si>
  <si>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</si>
  <si>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</si>
  <si>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</si>
  <si>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</si>
  <si>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</si>
  <si>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</si>
  <si>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</si>
  <si>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</si>
  <si>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</si>
  <si>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</si>
  <si>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</si>
  <si>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</si>
  <si>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</si>
  <si>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</si>
  <si>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</si>
  <si>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</si>
  <si>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</si>
  <si>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</si>
  <si>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</si>
  <si>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</si>
  <si>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</si>
  <si>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</si>
  <si>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</si>
  <si>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</si>
  <si>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</si>
  <si>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</si>
  <si>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</si>
  <si>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</si>
  <si>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</si>
  <si>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</si>
  <si>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</si>
  <si>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</si>
  <si>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</si>
  <si>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</si>
  <si>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</si>
  <si>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</si>
  <si>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</si>
  <si>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</si>
  <si>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</si>
  <si>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</si>
  <si>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</si>
  <si>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</si>
  <si>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</si>
  <si>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</si>
  <si>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</si>
  <si>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</si>
  <si>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</si>
  <si>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</si>
  <si>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</si>
  <si>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</si>
  <si>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</si>
  <si>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</si>
  <si>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</si>
  <si>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</si>
  <si>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</si>
  <si>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</si>
  <si>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</si>
  <si>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</si>
  <si>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</si>
  <si>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</si>
  <si>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</si>
  <si>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</si>
  <si>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</si>
  <si>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</si>
  <si>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</si>
  <si>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</si>
  <si>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</si>
  <si>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</si>
  <si>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</si>
  <si>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</si>
  <si>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</si>
  <si>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</si>
  <si>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</si>
  <si>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</si>
  <si>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</si>
  <si>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</si>
  <si>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</si>
  <si>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</si>
  <si>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</si>
  <si>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</si>
  <si>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</si>
  <si>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</si>
  <si>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</si>
  <si>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</si>
  <si>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</si>
  <si>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</si>
  <si>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</si>
  <si>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</si>
  <si>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</si>
  <si>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</si>
  <si>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</si>
  <si>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</si>
  <si>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</si>
  <si>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</si>
  <si>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</si>
  <si>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</si>
  <si>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</si>
  <si>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</si>
  <si>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</si>
  <si>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</si>
  <si>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</si>
  <si>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</si>
  <si>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</si>
  <si>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</si>
  <si>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</si>
  <si>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</si>
  <si>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</si>
  <si>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</si>
  <si>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</si>
  <si>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</si>
  <si>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</si>
  <si>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</si>
  <si>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</si>
  <si>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</si>
  <si>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</si>
  <si>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</si>
  <si>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</si>
  <si>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</si>
  <si>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</si>
  <si>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</si>
  <si>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</si>
  <si>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</si>
  <si>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</si>
  <si>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</si>
  <si>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</si>
  <si>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</si>
  <si>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</si>
  <si>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</si>
  <si>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</si>
  <si>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</si>
  <si>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</si>
  <si>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</si>
  <si>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</si>
  <si>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</si>
  <si>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</si>
  <si>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</si>
  <si>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</si>
  <si>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</si>
  <si>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</si>
  <si>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</si>
  <si>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</si>
  <si>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</si>
  <si>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</si>
  <si>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</si>
  <si>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</si>
  <si>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</si>
  <si>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</si>
  <si>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</si>
  <si>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</si>
  <si>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</si>
  <si>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</si>
  <si>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</si>
  <si>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</si>
  <si>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</si>
  <si>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</si>
  <si>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</si>
  <si>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</si>
  <si>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</si>
  <si>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</si>
  <si>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</si>
  <si>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</si>
  <si>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</si>
  <si>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</si>
  <si>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</si>
  <si>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</si>
  <si>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</si>
  <si>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</si>
  <si>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</si>
  <si>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</si>
  <si>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</si>
  <si>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</si>
  <si>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</si>
  <si>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</si>
  <si>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</si>
  <si>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</si>
  <si>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</si>
  <si>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</si>
  <si>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</si>
  <si>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</si>
  <si>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</si>
  <si>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</si>
  <si>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</si>
  <si>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</si>
  <si>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</si>
  <si>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</si>
  <si>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</si>
  <si>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</si>
  <si>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</si>
  <si>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</si>
  <si>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</si>
  <si>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</si>
  <si>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</si>
  <si>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</si>
  <si>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</si>
  <si>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</si>
  <si>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</si>
  <si>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</si>
  <si>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</si>
  <si>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</si>
  <si>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</si>
  <si>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</si>
  <si>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</si>
  <si>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</si>
  <si>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</si>
  <si>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</si>
  <si>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</si>
  <si>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</si>
  <si>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</si>
  <si>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</si>
  <si>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</si>
  <si>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</si>
  <si>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</si>
  <si>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</si>
  <si>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</si>
  <si>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</si>
  <si>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</si>
  <si>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</si>
  <si>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</si>
  <si>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</si>
  <si>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</si>
  <si>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</si>
  <si>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</si>
  <si>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</si>
  <si>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</si>
  <si>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</si>
  <si>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</si>
  <si>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</si>
  <si>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</si>
  <si>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</si>
  <si>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</si>
  <si>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</si>
  <si>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</si>
  <si>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</si>
  <si>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</si>
  <si>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</si>
  <si>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</si>
  <si>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</si>
  <si>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</si>
  <si>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</si>
  <si>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</si>
  <si>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</si>
  <si>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</si>
  <si>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</si>
  <si>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</si>
  <si>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</si>
  <si>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</si>
  <si>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</si>
  <si>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</si>
  <si>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</si>
  <si>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</si>
  <si>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</si>
  <si>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</si>
  <si>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</si>
  <si>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</si>
  <si>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</si>
  <si>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</si>
  <si>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</si>
  <si>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</si>
  <si>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</si>
  <si>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</si>
  <si>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</si>
  <si>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</si>
  <si>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</si>
  <si>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</si>
  <si>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</si>
  <si>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</si>
  <si>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</si>
  <si>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</si>
  <si>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</si>
  <si>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</si>
  <si>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</si>
  <si>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</si>
  <si>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</si>
  <si>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</si>
  <si>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</si>
  <si>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</si>
  <si>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</si>
  <si>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</si>
  <si>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</si>
  <si>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</si>
  <si>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</si>
  <si>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</si>
  <si>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</si>
  <si>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</si>
  <si>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</si>
  <si>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</si>
  <si>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</si>
  <si>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</si>
  <si>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</si>
  <si>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</si>
  <si>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</si>
  <si>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</si>
  <si>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</si>
  <si>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</si>
  <si>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</si>
  <si>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</si>
  <si>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</si>
  <si>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</si>
  <si>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</si>
  <si>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</si>
  <si>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</si>
  <si>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</si>
  <si>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</si>
  <si>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</si>
  <si>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</si>
  <si>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</si>
  <si>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</si>
  <si>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</si>
  <si>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</si>
  <si>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</si>
  <si>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</si>
  <si>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</si>
  <si>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</si>
  <si>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</si>
  <si>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</si>
  <si>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</si>
  <si>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</si>
  <si>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</si>
  <si>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</si>
  <si>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</si>
  <si>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</si>
  <si>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</si>
  <si>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</si>
  <si>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</si>
  <si>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</si>
  <si>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</si>
  <si>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</si>
  <si>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</si>
  <si>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</si>
  <si>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</si>
  <si>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</si>
  <si>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</si>
  <si>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</si>
  <si>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</si>
  <si>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</si>
  <si>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</si>
  <si>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</si>
  <si>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</si>
  <si>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</si>
  <si>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</si>
  <si>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</si>
  <si>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</si>
  <si>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</si>
  <si>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</si>
  <si>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</si>
  <si>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</si>
  <si>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</si>
  <si>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</si>
  <si>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</si>
  <si>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</si>
  <si>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</si>
  <si>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</si>
  <si>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</si>
  <si>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</si>
  <si>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</si>
  <si>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</si>
  <si>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</si>
  <si>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</si>
  <si>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</si>
  <si>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</si>
  <si>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</si>
  <si>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</si>
  <si>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</si>
  <si>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</si>
  <si>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</si>
  <si>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</si>
  <si>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</si>
  <si>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</si>
  <si>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</si>
  <si>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</si>
  <si>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</si>
  <si>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</si>
  <si>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</si>
  <si>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</si>
  <si>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</si>
  <si>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</si>
  <si>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</si>
  <si>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</si>
  <si>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</si>
  <si>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</si>
  <si>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</si>
  <si>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</si>
  <si>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</si>
  <si>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</si>
  <si>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</si>
  <si>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</si>
  <si>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</si>
  <si>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</si>
  <si>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</si>
  <si>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</si>
  <si>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</si>
  <si>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</si>
  <si>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</si>
  <si>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</si>
  <si>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</si>
  <si>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</si>
  <si>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</si>
  <si>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</si>
  <si>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</si>
  <si>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</si>
  <si>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</si>
  <si>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</si>
  <si>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</si>
  <si>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</si>
  <si>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</si>
  <si>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</si>
  <si>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</si>
  <si>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</si>
  <si>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</si>
  <si>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</si>
  <si>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</si>
  <si>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</si>
  <si>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</si>
  <si>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</si>
  <si>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</si>
  <si>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</si>
  <si>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</si>
  <si>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</si>
  <si>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</si>
  <si>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</si>
  <si>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</si>
  <si>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</si>
  <si>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</si>
  <si>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</si>
  <si>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</si>
  <si>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</si>
  <si>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</si>
  <si>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</si>
  <si>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</si>
  <si>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</si>
  <si>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</si>
  <si>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</si>
  <si>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</si>
  <si>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</si>
  <si>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</si>
  <si>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</si>
  <si>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</si>
  <si>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</si>
  <si>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</si>
  <si>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</si>
  <si>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</si>
  <si>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</si>
  <si>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</si>
  <si>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</si>
  <si>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</si>
  <si>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</si>
  <si>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</si>
  <si>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</si>
  <si>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</si>
  <si>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</si>
  <si>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</si>
  <si>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</si>
  <si>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</si>
  <si>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</si>
  <si>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</si>
  <si>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</si>
  <si>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</si>
  <si>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</si>
  <si>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</si>
  <si>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</si>
  <si>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</si>
  <si>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</si>
  <si>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</si>
  <si>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</si>
  <si>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</si>
  <si>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</si>
  <si>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</si>
  <si>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</si>
  <si>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</si>
  <si>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</si>
  <si>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</si>
  <si>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</si>
  <si>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</si>
  <si>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</si>
  <si>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</si>
  <si>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</si>
  <si>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</si>
  <si>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</si>
  <si>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</si>
  <si>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</si>
  <si>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</si>
  <si>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</si>
  <si>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</si>
  <si>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</si>
  <si>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</si>
  <si>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</si>
  <si>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</si>
  <si>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</si>
  <si>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</si>
  <si>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</si>
  <si>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</si>
  <si>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</si>
  <si>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</si>
  <si>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</si>
  <si>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</si>
  <si>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</si>
  <si>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</si>
  <si>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</si>
  <si>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</si>
  <si>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</si>
  <si>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</si>
  <si>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</si>
  <si>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</si>
  <si>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</si>
  <si>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</si>
  <si>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</si>
  <si>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</si>
  <si>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</si>
  <si>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</si>
  <si>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</si>
  <si>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</si>
  <si>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</si>
  <si>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</si>
  <si>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</si>
  <si>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</si>
  <si>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</si>
  <si>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</si>
  <si>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</si>
  <si>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</si>
  <si>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</si>
  <si>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</si>
  <si>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</si>
  <si>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</si>
  <si>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</si>
  <si>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</si>
  <si>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</si>
  <si>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</si>
  <si>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</si>
  <si>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</si>
  <si>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</si>
  <si>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</si>
  <si>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</si>
  <si>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</si>
  <si>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</si>
  <si>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</si>
  <si>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</si>
  <si>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</si>
  <si>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</si>
  <si>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</si>
  <si>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</si>
  <si>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</si>
  <si>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</si>
  <si>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</si>
  <si>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</si>
  <si>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</si>
  <si>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</si>
  <si>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</si>
  <si>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</si>
  <si>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</si>
  <si>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</si>
  <si>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</si>
  <si>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</si>
  <si>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</si>
  <si>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</si>
  <si>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</si>
  <si>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</si>
  <si>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</si>
  <si>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</si>
  <si>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</si>
  <si>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</si>
  <si>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</si>
  <si>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</si>
  <si>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</si>
  <si>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</si>
  <si>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</si>
  <si>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</si>
  <si>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</si>
  <si>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</si>
  <si>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</si>
  <si>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</si>
  <si>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</si>
  <si>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</si>
  <si>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</si>
  <si>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</si>
  <si>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</si>
  <si>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</si>
  <si>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</si>
  <si>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</si>
  <si>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</si>
  <si>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</si>
  <si>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</si>
  <si>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</si>
  <si>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</si>
  <si>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</si>
  <si>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</si>
  <si>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</si>
  <si>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</si>
  <si>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</si>
  <si>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</si>
  <si>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</si>
  <si>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</si>
  <si>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</si>
  <si>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</si>
  <si>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</si>
  <si>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</si>
  <si>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</si>
  <si>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</si>
  <si>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</si>
  <si>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</si>
  <si>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</si>
  <si>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</si>
  <si>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</si>
  <si>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</si>
  <si>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</si>
  <si>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</si>
  <si>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</si>
  <si>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</si>
  <si>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</si>
  <si>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</si>
  <si>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</si>
  <si>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</si>
  <si>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</si>
  <si>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</si>
  <si>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</si>
  <si>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</si>
  <si>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</si>
  <si>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</si>
  <si>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</si>
  <si>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</si>
  <si>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</si>
  <si>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</si>
  <si>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</si>
  <si>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</si>
  <si>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</si>
  <si>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</si>
  <si>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</si>
  <si>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</si>
  <si>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</si>
  <si>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</si>
  <si>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</si>
  <si>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</si>
  <si>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</si>
  <si>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</si>
  <si>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</si>
  <si>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</si>
  <si>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</si>
  <si>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</si>
  <si>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</si>
  <si>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</si>
  <si>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</si>
  <si>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</si>
  <si>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</si>
  <si>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</si>
  <si>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</si>
  <si>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</si>
  <si>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</si>
  <si>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</si>
  <si>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</si>
  <si>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</si>
  <si>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</si>
  <si>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</si>
  <si>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</si>
  <si>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</si>
  <si>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</si>
  <si>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</si>
  <si>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</si>
  <si>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</si>
  <si>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</si>
  <si>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</si>
  <si>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</si>
  <si>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</si>
  <si>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</si>
  <si>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</si>
  <si>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</si>
  <si>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</si>
  <si>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</si>
  <si>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</si>
  <si>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</si>
  <si>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</si>
  <si>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</si>
  <si>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</si>
  <si>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</si>
  <si>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</si>
  <si>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</si>
  <si>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</si>
  <si>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</si>
  <si>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</si>
  <si>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</si>
  <si>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</si>
  <si>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</si>
  <si>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</si>
  <si>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</si>
  <si>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</si>
  <si>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</si>
  <si>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</si>
  <si>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</si>
  <si>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</si>
  <si>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</si>
  <si>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</si>
  <si>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</si>
  <si>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</si>
  <si>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</si>
  <si>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</si>
  <si>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</si>
  <si>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</si>
  <si>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</si>
  <si>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</si>
  <si>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</si>
  <si>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</si>
  <si>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</si>
  <si>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</si>
  <si>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</si>
  <si>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</si>
  <si>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</si>
  <si>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</si>
  <si>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</si>
  <si>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</si>
  <si>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</si>
  <si>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</si>
  <si>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</si>
  <si>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</si>
  <si>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</si>
  <si>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</si>
  <si>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</si>
  <si>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</si>
  <si>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</si>
  <si>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</si>
  <si>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</si>
  <si>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</si>
  <si>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</si>
  <si>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</si>
  <si>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</si>
  <si>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</si>
  <si>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</si>
  <si>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</si>
  <si>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</si>
  <si>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</si>
  <si>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</si>
  <si>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</si>
  <si>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</si>
  <si>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</si>
  <si>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</si>
  <si>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</si>
  <si>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</si>
  <si>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</si>
  <si>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</si>
  <si>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</si>
  <si>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</si>
  <si>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</si>
  <si>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</si>
  <si>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</si>
  <si>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</si>
  <si>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</si>
  <si>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</si>
  <si>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</si>
  <si>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</si>
  <si>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</si>
  <si>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</si>
  <si>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</si>
  <si>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</si>
  <si>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</si>
  <si>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</si>
  <si>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</si>
  <si>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</si>
  <si>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</si>
  <si>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</si>
  <si>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</si>
  <si>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</si>
  <si>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</si>
  <si>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</si>
  <si>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</si>
  <si>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</si>
  <si>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</si>
  <si>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</si>
  <si>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</si>
  <si>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</si>
  <si>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</si>
  <si>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</si>
  <si>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</si>
  <si>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</si>
  <si>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</si>
  <si>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</si>
  <si>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</si>
  <si>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</si>
  <si>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</si>
  <si>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</si>
  <si>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</si>
  <si>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</si>
  <si>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</si>
  <si>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</si>
  <si>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</si>
  <si>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</si>
  <si>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</si>
  <si>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</si>
  <si>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</si>
  <si>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</si>
  <si>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</si>
  <si>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</si>
  <si>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</si>
  <si>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</si>
  <si>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</si>
  <si>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</si>
  <si>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</si>
  <si>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</si>
  <si>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</si>
  <si>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</si>
  <si>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</si>
  <si>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</si>
  <si>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</si>
  <si>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</si>
  <si>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</si>
  <si>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</si>
  <si>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</si>
  <si>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</si>
  <si>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</si>
  <si>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</si>
  <si>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</si>
  <si>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</si>
  <si>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</si>
  <si>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</si>
  <si>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</si>
  <si>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</si>
  <si>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</si>
  <si>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</si>
  <si>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</si>
  <si>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</si>
  <si>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</si>
  <si>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</si>
  <si>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</si>
  <si>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</si>
  <si>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</si>
  <si>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</si>
  <si>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</si>
  <si>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</si>
  <si>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</si>
  <si>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</si>
  <si>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</si>
  <si>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</si>
  <si>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</si>
  <si>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</si>
  <si>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</si>
  <si>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</si>
  <si>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</si>
  <si>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</si>
  <si>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</si>
  <si>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</si>
  <si>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</si>
  <si>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</si>
  <si>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</si>
  <si>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</si>
  <si>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</si>
  <si>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</si>
  <si>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</si>
  <si>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</si>
  <si>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</si>
  <si>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</si>
  <si>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</si>
  <si>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</si>
  <si>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</si>
  <si>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</si>
  <si>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</si>
  <si>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</si>
  <si>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</si>
  <si>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</si>
  <si>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</si>
  <si>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</si>
  <si>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</si>
  <si>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</si>
  <si>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</si>
  <si>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</si>
  <si>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</si>
  <si>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</si>
  <si>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</si>
  <si>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</si>
  <si>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</si>
  <si>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</si>
  <si>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</si>
  <si>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</si>
  <si>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</si>
  <si>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</si>
  <si>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</si>
  <si>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</si>
  <si>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</si>
  <si>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</si>
  <si>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</si>
  <si>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</si>
  <si>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</si>
  <si>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</si>
  <si>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</si>
  <si>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</si>
  <si>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</si>
  <si>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</si>
  <si>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</si>
  <si>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</si>
  <si>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</si>
  <si>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</si>
  <si>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</si>
  <si>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</si>
  <si>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</si>
  <si>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</si>
  <si>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</si>
  <si>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</si>
  <si>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</si>
  <si>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</si>
  <si>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</si>
  <si>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</si>
  <si>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</si>
  <si>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</si>
  <si>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</si>
  <si>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</si>
  <si>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</si>
  <si>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</si>
  <si>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</si>
  <si>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</si>
  <si>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</si>
  <si>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</si>
  <si>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</si>
  <si>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</si>
  <si>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</si>
  <si>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</si>
  <si>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</si>
  <si>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</si>
  <si>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</si>
  <si>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</si>
  <si>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</si>
  <si>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</si>
  <si>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</si>
  <si>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</si>
  <si>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</si>
  <si>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</si>
  <si>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</si>
  <si>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</si>
  <si>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</si>
  <si>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</si>
  <si>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</si>
  <si>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</si>
  <si>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</si>
  <si>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</si>
  <si>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</si>
  <si>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</si>
  <si>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</si>
  <si>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</si>
  <si>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</si>
  <si>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</si>
  <si>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</si>
  <si>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</si>
  <si>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</si>
  <si>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</si>
  <si>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</si>
  <si>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</si>
  <si>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</si>
  <si>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</si>
  <si>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</si>
  <si>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</si>
  <si>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</si>
  <si>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</si>
  <si>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</si>
  <si>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</si>
  <si>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</si>
  <si>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</si>
  <si>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</si>
  <si>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</si>
  <si>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</si>
  <si>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</si>
  <si>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</si>
  <si>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</si>
  <si>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</si>
  <si>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</si>
  <si>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</si>
  <si>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</si>
  <si>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</si>
  <si>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</si>
  <si>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</si>
  <si>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</si>
  <si>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</si>
  <si>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</si>
  <si>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</si>
  <si>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</si>
  <si>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</si>
  <si>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</si>
  <si>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</si>
  <si>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</si>
  <si>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</si>
  <si>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</si>
  <si>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</si>
  <si>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</si>
  <si>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</si>
  <si>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</si>
  <si>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</si>
  <si>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</si>
  <si>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</si>
  <si>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</si>
  <si>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</si>
  <si>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</si>
  <si>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</si>
  <si>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</si>
  <si>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</si>
  <si>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</si>
  <si>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</si>
  <si>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</si>
  <si>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</si>
  <si>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</si>
  <si>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</si>
  <si>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</si>
  <si>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</si>
  <si>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</si>
  <si>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</si>
  <si>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</si>
  <si>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</si>
  <si>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</si>
  <si>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</si>
  <si>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</si>
  <si>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</si>
  <si>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</si>
  <si>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</si>
  <si>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</si>
  <si>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</si>
  <si>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</si>
  <si>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</si>
  <si>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</si>
  <si>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</si>
  <si>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</si>
  <si>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</si>
  <si>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</si>
  <si>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</si>
  <si>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</si>
  <si>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</si>
  <si>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</si>
  <si>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</si>
  <si>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</si>
  <si>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</si>
  <si>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</si>
  <si>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</si>
  <si>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</si>
  <si>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</si>
  <si>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</si>
  <si>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</si>
  <si>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</si>
  <si>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</si>
  <si>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</si>
  <si>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</si>
  <si>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</si>
  <si>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</si>
  <si>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</si>
  <si>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</si>
  <si>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</si>
  <si>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</si>
  <si>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</si>
  <si>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</si>
  <si>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</si>
  <si>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</si>
  <si>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</si>
  <si>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</si>
  <si>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</si>
  <si>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</si>
  <si>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</si>
  <si>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</si>
  <si>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</si>
  <si>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</si>
  <si>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</si>
  <si>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</si>
  <si>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</si>
  <si>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</si>
  <si>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</si>
  <si>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</si>
  <si>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</si>
  <si>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</si>
  <si>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</si>
  <si>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</si>
  <si>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</si>
  <si>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</si>
  <si>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</si>
  <si>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</si>
  <si>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</si>
  <si>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</si>
  <si>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</si>
  <si>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</si>
  <si>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</si>
  <si>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</si>
  <si>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</si>
  <si>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</si>
  <si>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</si>
  <si>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</si>
  <si>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</si>
  <si>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</si>
  <si>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</si>
  <si>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</si>
  <si>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</si>
  <si>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</si>
  <si>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</si>
  <si>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</si>
  <si>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</si>
  <si>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</si>
  <si>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</si>
  <si>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</si>
  <si>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</si>
  <si>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</si>
  <si>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</si>
  <si>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</si>
  <si>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</si>
  <si>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</si>
  <si>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</si>
  <si>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</si>
  <si>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</si>
  <si>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</si>
  <si>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</si>
  <si>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</si>
  <si>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</si>
  <si>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</si>
  <si>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</si>
  <si>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</si>
  <si>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</si>
  <si>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</si>
  <si>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</si>
  <si>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</si>
  <si>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</si>
  <si>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</si>
  <si>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</si>
  <si>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</si>
  <si>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</si>
  <si>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</si>
  <si>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</si>
  <si>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</si>
  <si>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</si>
  <si>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</si>
  <si>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</si>
  <si>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</si>
  <si>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</si>
  <si>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</si>
  <si>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</si>
  <si>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</si>
  <si>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</si>
  <si>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</si>
  <si>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</si>
  <si>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</si>
  <si>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</si>
  <si>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</si>
  <si>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</si>
  <si>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</si>
  <si>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</si>
  <si>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</si>
  <si>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</si>
  <si>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</si>
  <si>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</si>
  <si>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</si>
  <si>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</si>
  <si>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</si>
  <si>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</si>
  <si>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</si>
  <si>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</si>
  <si>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</si>
  <si>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</si>
  <si>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</si>
  <si>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</si>
  <si>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</si>
  <si>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</si>
  <si>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</si>
  <si>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</si>
  <si>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</si>
  <si>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</si>
  <si>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</si>
  <si>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</si>
  <si>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</si>
  <si>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</si>
  <si>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</si>
  <si>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</si>
  <si>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</si>
  <si>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</si>
  <si>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</si>
  <si>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</si>
  <si>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</si>
  <si>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</si>
  <si>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</si>
  <si>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</si>
  <si>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</si>
  <si>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</si>
  <si>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</si>
  <si>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</si>
  <si>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</si>
  <si>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</si>
  <si>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</si>
  <si>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</si>
  <si>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</si>
  <si>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</si>
  <si>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</si>
  <si>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</si>
  <si>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</si>
  <si>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</si>
  <si>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</si>
  <si>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</si>
  <si>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</si>
  <si>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</si>
  <si>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</si>
  <si>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</si>
  <si>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</si>
  <si>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</si>
  <si>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</si>
  <si>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</si>
  <si>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</si>
  <si>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</si>
  <si>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</si>
  <si>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</si>
  <si>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</si>
  <si>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</si>
  <si>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</si>
  <si>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</si>
  <si>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</si>
  <si>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</si>
  <si>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</si>
  <si>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</si>
  <si>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</si>
  <si>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</si>
  <si>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</si>
  <si>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</si>
  <si>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</si>
  <si>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</si>
  <si>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</si>
  <si>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</si>
  <si>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</si>
  <si>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</si>
  <si>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</si>
  <si>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</si>
  <si>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</si>
  <si>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</si>
  <si>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</si>
  <si>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</si>
  <si>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</si>
  <si>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</si>
  <si>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</si>
  <si>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</si>
  <si>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</si>
  <si>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</si>
  <si>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</si>
  <si>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</si>
  <si>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</si>
  <si>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</si>
  <si>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</si>
  <si>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</si>
  <si>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</si>
  <si>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</si>
  <si>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</si>
  <si>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</si>
  <si>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</si>
  <si>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</si>
  <si>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</si>
  <si>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</si>
  <si>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</si>
  <si>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</si>
  <si>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</si>
  <si>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</si>
  <si>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</si>
  <si>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</si>
  <si>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</si>
  <si>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</si>
  <si>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</si>
  <si>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</si>
  <si>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</si>
  <si>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</si>
  <si>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</si>
  <si>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</si>
  <si>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</si>
  <si>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</si>
  <si>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</si>
  <si>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</si>
  <si>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</si>
  <si>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</si>
  <si>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</si>
  <si>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</si>
  <si>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</si>
  <si>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</si>
  <si>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</si>
  <si>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</si>
  <si>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</si>
  <si>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</si>
  <si>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</si>
  <si>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</si>
  <si>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</si>
  <si>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</si>
  <si>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</si>
  <si>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</si>
  <si>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</si>
  <si>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</si>
  <si>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</si>
  <si>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</si>
  <si>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</si>
  <si>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</si>
  <si>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</si>
  <si>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</si>
  <si>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</si>
  <si>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</si>
  <si>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</si>
  <si>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</si>
  <si>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</si>
  <si>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</si>
  <si>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</si>
  <si>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</si>
  <si>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</si>
  <si>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</si>
  <si>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</si>
  <si>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</si>
  <si>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</si>
  <si>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</si>
  <si>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</si>
  <si>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</si>
  <si>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</si>
  <si>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</si>
  <si>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</si>
  <si>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</si>
  <si>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</si>
  <si>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</si>
  <si>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</si>
  <si>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</si>
  <si>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</si>
  <si>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</si>
  <si>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</si>
  <si>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</si>
  <si>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</si>
  <si>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</si>
  <si>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</si>
  <si>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</si>
  <si>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</si>
  <si>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</si>
  <si>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</si>
  <si>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</si>
  <si>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</si>
  <si>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</si>
  <si>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</si>
  <si>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</si>
  <si>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</si>
  <si>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</si>
  <si>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</si>
  <si>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</si>
  <si>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</si>
  <si>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</si>
  <si>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</si>
  <si>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</si>
  <si>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</si>
  <si>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</si>
  <si>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</si>
  <si>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</si>
  <si>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</si>
  <si>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</si>
  <si>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</si>
  <si>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</si>
  <si>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</si>
  <si>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</si>
  <si>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</si>
  <si>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</si>
  <si>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</si>
  <si>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</si>
  <si>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</si>
  <si>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</si>
  <si>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</si>
  <si>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</si>
  <si>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</si>
  <si>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</si>
  <si>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</si>
  <si>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</si>
  <si>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</si>
  <si>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</si>
  <si>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</si>
  <si>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</si>
  <si>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</si>
  <si>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</si>
  <si>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</si>
  <si>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</si>
  <si>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</si>
  <si>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</si>
  <si>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</si>
  <si>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</si>
  <si>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</si>
  <si>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</si>
  <si>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</si>
  <si>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</si>
  <si>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</si>
  <si>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</si>
  <si>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</si>
  <si>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</si>
  <si>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</si>
  <si>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</si>
  <si>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</si>
  <si>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</si>
  <si>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</si>
  <si>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</si>
  <si>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</si>
  <si>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</si>
  <si>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</si>
  <si>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</si>
  <si>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</si>
  <si>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</si>
  <si>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</si>
  <si>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</si>
  <si>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</si>
  <si>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</si>
  <si>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</si>
  <si>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</si>
  <si>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</si>
  <si>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</si>
  <si>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</si>
  <si>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</si>
  <si>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</si>
  <si>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</si>
  <si>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</si>
  <si>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</si>
  <si>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</si>
  <si>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</si>
  <si>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</si>
  <si>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</si>
  <si>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</si>
  <si>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</si>
  <si>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</si>
  <si>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</si>
  <si>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</si>
  <si>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</si>
  <si>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</si>
  <si>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</si>
  <si>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</si>
  <si>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</si>
  <si>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</si>
  <si>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</si>
  <si>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</si>
  <si>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</si>
  <si>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</si>
  <si>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</si>
  <si>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</si>
  <si>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</si>
  <si>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</si>
  <si>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</si>
  <si>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</si>
  <si>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</si>
  <si>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</si>
  <si>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</si>
  <si>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</si>
  <si>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</si>
  <si>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</si>
  <si>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</si>
  <si>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</si>
  <si>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</si>
  <si>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</si>
  <si>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</si>
  <si>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</si>
  <si>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</si>
  <si>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</si>
  <si>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</si>
  <si>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</si>
  <si>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</si>
  <si>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</si>
  <si>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</si>
  <si>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</si>
  <si>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</si>
  <si>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</si>
  <si>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</si>
  <si>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</si>
  <si>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</si>
  <si>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</si>
  <si>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</si>
  <si>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</si>
  <si>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</si>
  <si>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</si>
  <si>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</si>
  <si>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</si>
  <si>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</si>
  <si>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</si>
  <si>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</si>
  <si>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</si>
  <si>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</si>
  <si>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</si>
  <si>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</si>
  <si>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</si>
  <si>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</si>
  <si>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</si>
  <si>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</si>
  <si>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</si>
  <si>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</si>
  <si>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</si>
  <si>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</si>
  <si>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</si>
  <si>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</si>
  <si>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</si>
  <si>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</si>
  <si>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</si>
  <si>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</si>
  <si>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</si>
  <si>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</si>
  <si>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</si>
  <si>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</si>
  <si>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</si>
  <si>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</si>
  <si>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</si>
  <si>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</si>
  <si>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</si>
  <si>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</si>
  <si>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</si>
  <si>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</si>
  <si>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</si>
  <si>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</si>
  <si>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</si>
  <si>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</si>
  <si>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</si>
  <si>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</si>
  <si>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</si>
  <si>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</si>
  <si>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</si>
  <si>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</si>
  <si>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</si>
  <si>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</si>
  <si>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</si>
  <si>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</si>
  <si>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</si>
  <si>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</si>
  <si>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</si>
  <si>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</si>
  <si>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</si>
  <si>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</si>
  <si>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</si>
  <si>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</si>
  <si>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</si>
  <si>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</si>
  <si>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</si>
  <si>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</si>
  <si>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</si>
  <si>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</si>
  <si>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</si>
  <si>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</si>
  <si>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</si>
  <si>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</si>
  <si>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</si>
  <si>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</si>
  <si>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</si>
  <si>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</si>
  <si>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</si>
  <si>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</si>
  <si>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</si>
  <si>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</si>
  <si>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</si>
  <si>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</si>
  <si>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</si>
  <si>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</si>
  <si>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</si>
  <si>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</si>
  <si>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</si>
  <si>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</si>
  <si>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</si>
  <si>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</si>
  <si>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</si>
  <si>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</si>
  <si>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</si>
  <si>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</si>
  <si>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</si>
  <si>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</si>
  <si>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</si>
  <si>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</si>
  <si>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</si>
  <si>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</si>
  <si>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</si>
  <si>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</si>
  <si>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</si>
  <si>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</si>
  <si>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</si>
  <si>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</si>
  <si>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</si>
  <si>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</si>
  <si>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</si>
  <si>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</si>
  <si>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</si>
  <si>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</si>
  <si>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</si>
  <si>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</si>
  <si>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</si>
  <si>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</si>
  <si>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</si>
  <si>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</si>
  <si>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</si>
  <si>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</si>
  <si>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</si>
  <si>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</si>
  <si>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</si>
  <si>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</si>
  <si>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</si>
  <si>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</si>
  <si>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</si>
  <si>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</si>
  <si>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</si>
  <si>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</si>
  <si>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</si>
  <si>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</si>
  <si>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</si>
  <si>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</si>
  <si>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</si>
  <si>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</si>
  <si>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</si>
  <si>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</si>
  <si>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</si>
  <si>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</si>
  <si>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</si>
  <si>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</si>
  <si>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</si>
  <si>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</si>
  <si>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</si>
  <si>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</si>
  <si>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</si>
  <si>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</si>
  <si>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</si>
  <si>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</si>
  <si>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</si>
  <si>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</si>
  <si>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</si>
  <si>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</si>
  <si>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</si>
  <si>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</si>
  <si>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</si>
  <si>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</si>
  <si>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</si>
  <si>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</si>
  <si>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</si>
  <si>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</si>
  <si>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</si>
  <si>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</si>
  <si>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</si>
  <si>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</si>
  <si>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</si>
  <si>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</si>
  <si>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</si>
  <si>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</si>
  <si>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</si>
  <si>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</si>
  <si>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</si>
  <si>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</si>
  <si>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</si>
  <si>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</si>
  <si>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</si>
  <si>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</si>
  <si>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</si>
  <si>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</si>
  <si>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</si>
  <si>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</si>
  <si>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</si>
  <si>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</si>
  <si>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</si>
  <si>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</si>
  <si>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</si>
  <si>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</si>
  <si>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</si>
  <si>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</si>
  <si>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</si>
  <si>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</si>
  <si>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</si>
  <si>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</si>
  <si>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</si>
  <si>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</si>
  <si>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</si>
  <si>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</si>
  <si>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</si>
  <si>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</si>
  <si>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</si>
  <si>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</si>
  <si>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</si>
  <si>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</si>
  <si>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</si>
  <si>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</si>
  <si>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</si>
  <si>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</si>
  <si>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</si>
  <si>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</si>
  <si>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</si>
  <si>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</si>
  <si>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</si>
  <si>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</si>
  <si>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</si>
  <si>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</si>
  <si>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</si>
  <si>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</si>
  <si>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</si>
  <si>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</si>
  <si>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</si>
  <si>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</si>
  <si>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</si>
  <si>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</si>
  <si>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</si>
  <si>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</si>
  <si>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</si>
  <si>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</si>
  <si>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</si>
  <si>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</si>
  <si>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</si>
  <si>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</si>
  <si>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</si>
  <si>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</si>
  <si>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</si>
  <si>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</si>
  <si>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</si>
  <si>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</si>
  <si>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</si>
  <si>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</si>
  <si>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</si>
  <si>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</si>
  <si>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</si>
  <si>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</si>
  <si>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</si>
  <si>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</si>
  <si>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</si>
  <si>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</si>
  <si>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</si>
  <si>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</si>
  <si>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</si>
  <si>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</si>
  <si>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</si>
  <si>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</si>
  <si>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</si>
  <si>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</si>
  <si>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</si>
  <si>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</si>
  <si>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</si>
  <si>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</si>
  <si>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</si>
  <si>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</si>
  <si>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</si>
  <si>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</si>
  <si>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</si>
  <si>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</si>
  <si>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</si>
  <si>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</si>
  <si>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</si>
  <si>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</si>
  <si>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</si>
  <si>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</si>
  <si>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</si>
  <si>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</si>
  <si>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</si>
  <si>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</si>
  <si>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</si>
  <si>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</si>
  <si>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</si>
  <si>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</si>
  <si>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</si>
  <si>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</si>
  <si>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</si>
  <si>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</si>
  <si>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</si>
  <si>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</si>
  <si>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</si>
  <si>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</si>
  <si>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</si>
  <si>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</si>
  <si>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</si>
  <si>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</si>
  <si>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</si>
  <si>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</si>
  <si>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</si>
  <si>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</si>
  <si>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</si>
  <si>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</si>
  <si>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</si>
  <si>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</si>
  <si>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</si>
  <si>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</si>
  <si>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</si>
  <si>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</si>
  <si>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</si>
  <si>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</si>
  <si>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</si>
  <si>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</si>
  <si>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</si>
  <si>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</si>
  <si>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</si>
  <si>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</si>
  <si>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</si>
  <si>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</si>
  <si>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</si>
  <si>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</si>
  <si>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</si>
  <si>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</si>
  <si>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</si>
  <si>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</si>
  <si>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</si>
  <si>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</si>
  <si>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</si>
  <si>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</si>
  <si>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</si>
  <si>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</si>
  <si>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</si>
  <si>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</si>
  <si>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</si>
  <si>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</si>
  <si>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</si>
  <si>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</si>
  <si>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</si>
  <si>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</si>
  <si>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</si>
  <si>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</si>
  <si>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</si>
  <si>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</si>
  <si>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</si>
  <si>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</si>
  <si>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</si>
  <si>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</si>
  <si>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</si>
  <si>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</si>
  <si>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</si>
  <si>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</si>
  <si>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</si>
  <si>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</si>
  <si>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</si>
  <si>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</si>
  <si>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</si>
  <si>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</si>
  <si>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</si>
  <si>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</si>
  <si>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</si>
  <si>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</si>
  <si>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</si>
  <si>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</si>
  <si>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</si>
  <si>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</si>
  <si>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</si>
  <si>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</si>
  <si>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</si>
  <si>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</si>
  <si>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</si>
  <si>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</si>
  <si>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</si>
  <si>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</si>
  <si>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</si>
  <si>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</si>
  <si>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</si>
  <si>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</si>
  <si>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</si>
  <si>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</si>
  <si>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</si>
  <si>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</si>
  <si>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</si>
  <si>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</si>
  <si>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</si>
  <si>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</si>
  <si>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</si>
  <si>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</si>
  <si>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</si>
  <si>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</si>
  <si>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</si>
  <si>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</si>
  <si>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</si>
  <si>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</si>
  <si>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</si>
  <si>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</si>
  <si>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</si>
  <si>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</si>
  <si>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</si>
  <si>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</si>
  <si>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</si>
  <si>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</si>
  <si>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</si>
  <si>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</si>
  <si>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</si>
  <si>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</si>
  <si>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</si>
  <si>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</si>
  <si>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</si>
  <si>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</si>
  <si>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</si>
  <si>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</si>
  <si>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</si>
  <si>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</si>
  <si>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</si>
  <si>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</si>
  <si>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</si>
  <si>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</si>
  <si>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</si>
  <si>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</si>
  <si>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</si>
  <si>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</si>
  <si>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</si>
  <si>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</si>
  <si>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</si>
  <si>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</si>
  <si>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</si>
  <si>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</si>
  <si>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</si>
  <si>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</si>
  <si>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</si>
  <si>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</si>
  <si>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</si>
  <si>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</si>
  <si>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</si>
  <si>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</si>
  <si>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</si>
  <si>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</si>
  <si>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</si>
  <si>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</si>
  <si>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</si>
  <si>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</si>
  <si>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</si>
  <si>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</si>
  <si>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</si>
  <si>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</si>
  <si>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</si>
  <si>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</si>
  <si>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</si>
  <si>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</si>
  <si>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</si>
  <si>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</si>
  <si>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</si>
  <si>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</si>
  <si>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</si>
  <si>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</si>
  <si>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</si>
  <si>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</si>
  <si>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</si>
  <si>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</si>
  <si>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</si>
  <si>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</si>
  <si>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</si>
  <si>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</si>
  <si>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</si>
  <si>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</si>
  <si>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</si>
  <si>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</si>
  <si>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</si>
  <si>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</si>
  <si>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</si>
  <si>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</si>
  <si>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</si>
  <si>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</si>
  <si>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</si>
  <si>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</si>
  <si>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</si>
  <si>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</si>
  <si>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</si>
  <si>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</si>
  <si>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</si>
  <si>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</si>
  <si>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</si>
  <si>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</si>
  <si>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</si>
  <si>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</si>
  <si>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</si>
  <si>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</si>
  <si>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</si>
  <si>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</si>
  <si>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</si>
  <si>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</si>
  <si>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</si>
  <si>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</si>
  <si>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</si>
  <si>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</si>
  <si>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</si>
  <si>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</si>
  <si>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</si>
  <si>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</si>
  <si>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</si>
  <si>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</si>
  <si>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</si>
  <si>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</si>
  <si>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</si>
  <si>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</si>
  <si>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</si>
  <si>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</si>
  <si>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</si>
  <si>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</si>
  <si>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</si>
  <si>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</si>
  <si>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</si>
  <si>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</si>
  <si>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</si>
  <si>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</si>
  <si>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</si>
  <si>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</si>
  <si>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</si>
  <si>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</si>
  <si>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</si>
  <si>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</si>
  <si>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</si>
  <si>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</si>
  <si>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</si>
  <si>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</si>
  <si>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</si>
  <si>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</si>
  <si>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</si>
  <si>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</si>
  <si>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</si>
  <si>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</si>
  <si>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</si>
  <si>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</si>
  <si>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</si>
  <si>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</si>
  <si>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</si>
  <si>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</si>
  <si>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</si>
  <si>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</si>
  <si>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</si>
  <si>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</si>
  <si>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</si>
  <si>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</si>
  <si>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</si>
  <si>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</si>
  <si>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</si>
  <si>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</si>
  <si>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</si>
  <si>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</si>
  <si>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</si>
  <si>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</si>
  <si>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</si>
  <si>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</si>
  <si>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</si>
  <si>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</si>
  <si>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</si>
  <si>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</si>
  <si>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</si>
  <si>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</si>
  <si>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</si>
  <si>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</si>
  <si>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</si>
  <si>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</si>
  <si>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</si>
  <si>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</si>
  <si>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</si>
  <si>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</si>
  <si>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</si>
  <si>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</si>
  <si>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</si>
  <si>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</si>
  <si>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</si>
  <si>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</si>
  <si>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</si>
  <si>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</si>
  <si>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</si>
  <si>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</si>
  <si>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</si>
  <si>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</si>
  <si>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</si>
  <si>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</si>
  <si>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</si>
  <si>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</si>
  <si>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</si>
  <si>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</si>
  <si>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</si>
  <si>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</si>
  <si>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</si>
  <si>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</si>
  <si>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</si>
  <si>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</si>
  <si>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</si>
  <si>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</si>
  <si>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</si>
  <si>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</si>
  <si>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</si>
  <si>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</si>
  <si>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</si>
  <si>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</si>
  <si>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</si>
  <si>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</si>
  <si>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</si>
  <si>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</si>
  <si>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</si>
  <si>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</si>
  <si>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</si>
  <si>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</si>
  <si>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</si>
  <si>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</si>
  <si>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</si>
  <si>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</si>
  <si>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</si>
  <si>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</si>
  <si>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</si>
  <si>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</si>
  <si>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</si>
  <si>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</si>
  <si>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</si>
  <si>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</si>
  <si>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</si>
  <si>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</si>
  <si>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</si>
  <si>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</si>
  <si>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</si>
  <si>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</si>
  <si>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</si>
  <si>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</si>
  <si>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</si>
  <si>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</si>
  <si>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</si>
  <si>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</si>
  <si>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</si>
  <si>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</si>
  <si>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</si>
  <si>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</si>
  <si>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</si>
  <si>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</si>
  <si>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</si>
  <si>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</si>
  <si>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</si>
  <si>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</si>
  <si>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</si>
  <si>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</si>
  <si>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</si>
  <si>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</si>
  <si>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</si>
  <si>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</si>
  <si>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</si>
  <si>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</si>
  <si>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</si>
  <si>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</si>
  <si>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</si>
  <si>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</si>
  <si>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</si>
  <si>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</si>
  <si>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</si>
  <si>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</si>
  <si>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</si>
  <si>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</si>
  <si>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</si>
  <si>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</si>
  <si>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</si>
  <si>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</si>
  <si>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</si>
  <si>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</si>
  <si>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</si>
  <si>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</si>
  <si>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</si>
  <si>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</si>
  <si>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</si>
  <si>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</si>
  <si>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</si>
  <si>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</si>
  <si>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</si>
  <si>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</si>
  <si>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</si>
  <si>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</si>
  <si>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</si>
  <si>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</si>
  <si>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</si>
  <si>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</si>
  <si>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</si>
  <si>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</si>
  <si>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</si>
  <si>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</si>
  <si>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</si>
  <si>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</si>
  <si>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</si>
  <si>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</si>
  <si>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</si>
  <si>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</si>
  <si>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</si>
  <si>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</si>
  <si>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</si>
  <si>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</si>
  <si>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</si>
  <si>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</si>
  <si>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</si>
  <si>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</si>
  <si>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</si>
  <si>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</si>
  <si>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</si>
  <si>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</si>
  <si>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</si>
  <si>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</si>
  <si>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</si>
  <si>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</si>
  <si>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</si>
  <si>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</si>
  <si>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</si>
  <si>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</si>
  <si>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</si>
  <si>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</si>
  <si>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</si>
  <si>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</si>
  <si>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</si>
  <si>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</si>
  <si>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</si>
  <si>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</si>
  <si>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</si>
  <si>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</si>
  <si>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</si>
  <si>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</si>
  <si>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</si>
  <si>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</si>
  <si>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</si>
  <si>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</si>
  <si>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</si>
  <si>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</si>
  <si>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</si>
  <si>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</si>
  <si>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</si>
  <si>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</si>
  <si>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</si>
  <si>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</si>
  <si>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</si>
  <si>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</si>
  <si>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</si>
  <si>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</si>
  <si>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</si>
  <si>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</si>
  <si>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</si>
  <si>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</si>
  <si>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</si>
  <si>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</si>
  <si>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</si>
  <si>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</si>
  <si>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</si>
  <si>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</si>
  <si>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</si>
  <si>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</si>
  <si>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</si>
  <si>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</si>
  <si>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</si>
  <si>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</si>
  <si>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</si>
  <si>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</si>
  <si>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</si>
  <si>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</si>
  <si>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</si>
  <si>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</si>
  <si>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</si>
  <si>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</si>
  <si>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</si>
  <si>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</si>
  <si>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</si>
  <si>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</si>
  <si>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</si>
  <si>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</si>
  <si>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</si>
  <si>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</si>
  <si>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</si>
  <si>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</si>
  <si>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</si>
  <si>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</si>
  <si>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</si>
  <si>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</si>
  <si>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</si>
  <si>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</si>
  <si>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</si>
  <si>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</si>
  <si>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</si>
  <si>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</si>
  <si>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</si>
  <si>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</si>
  <si>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</si>
  <si>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</si>
  <si>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</si>
  <si>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</si>
  <si>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</si>
  <si>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</si>
  <si>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</si>
  <si>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</si>
  <si>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</si>
  <si>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</si>
  <si>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</si>
  <si>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</si>
  <si>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</si>
  <si>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</si>
  <si>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</si>
  <si>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</si>
  <si>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</si>
  <si>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</si>
  <si>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</si>
  <si>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</si>
  <si>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</si>
  <si>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</si>
  <si>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</si>
  <si>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</si>
  <si>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</si>
  <si>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</si>
  <si>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</si>
  <si>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</si>
  <si>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</si>
  <si>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</si>
  <si>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</si>
  <si>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</si>
  <si>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</si>
  <si>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</si>
  <si>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</si>
  <si>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</si>
  <si>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</si>
  <si>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</si>
  <si>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</si>
  <si>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</si>
  <si>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</si>
  <si>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</si>
  <si>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</si>
  <si>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</si>
  <si>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</si>
  <si>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</si>
  <si>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</si>
  <si>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</si>
  <si>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</si>
  <si>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</si>
  <si>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</si>
  <si>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</si>
  <si>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</si>
  <si>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</si>
  <si>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</si>
  <si>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</si>
  <si>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</si>
  <si>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</si>
  <si>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</si>
  <si>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</si>
  <si>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</si>
  <si>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</si>
  <si>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</si>
  <si>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</si>
  <si>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</si>
  <si>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</si>
  <si>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</si>
  <si>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</si>
  <si>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</si>
  <si>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</si>
  <si>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</si>
  <si>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</si>
  <si>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</si>
  <si>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</si>
  <si>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</si>
  <si>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</si>
  <si>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</si>
  <si>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</si>
  <si>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</si>
  <si>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</si>
  <si>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</si>
  <si>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</si>
  <si>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</si>
  <si>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</si>
  <si>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</si>
  <si>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</si>
  <si>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</si>
  <si>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</si>
  <si>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</si>
  <si>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</si>
  <si>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</si>
  <si>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</si>
  <si>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</si>
  <si>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</si>
  <si>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</si>
  <si>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</si>
  <si>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</si>
  <si>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</si>
  <si>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</si>
  <si>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</si>
  <si>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</si>
  <si>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</si>
  <si>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</si>
  <si>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</si>
  <si>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</si>
  <si>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</si>
  <si>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</si>
  <si>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</si>
  <si>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</si>
  <si>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</si>
  <si>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</si>
  <si>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</si>
  <si>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</si>
  <si>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</si>
  <si>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</si>
  <si>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</si>
  <si>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</si>
  <si>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</si>
  <si>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</si>
  <si>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</si>
  <si>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</si>
  <si>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</si>
  <si>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</si>
  <si>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</si>
  <si>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</si>
  <si>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</si>
  <si>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</si>
  <si>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</si>
  <si>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</si>
  <si>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</si>
  <si>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</si>
  <si>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</si>
  <si>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</si>
  <si>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</si>
  <si>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</si>
  <si>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</si>
  <si>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</si>
  <si>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</si>
  <si>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</si>
  <si>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</si>
  <si>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</si>
  <si>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</si>
  <si>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</si>
  <si>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</si>
  <si>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</si>
  <si>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</si>
  <si>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</si>
  <si>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</si>
  <si>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</si>
  <si>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</si>
  <si>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</si>
  <si>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</si>
  <si>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</si>
  <si>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</si>
  <si>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</si>
  <si>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</si>
  <si>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</si>
  <si>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</si>
  <si>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</si>
  <si>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</si>
  <si>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</si>
  <si>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</si>
  <si>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</si>
  <si>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</si>
  <si>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</si>
  <si>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</si>
  <si>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</si>
  <si>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</si>
  <si>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</si>
  <si>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</si>
  <si>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</si>
  <si>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</si>
  <si>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</si>
  <si>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</si>
  <si>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</si>
  <si>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</si>
  <si>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</si>
  <si>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</si>
  <si>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</si>
  <si>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</si>
  <si>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</si>
  <si>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</si>
  <si>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</si>
  <si>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</si>
  <si>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</si>
  <si>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</si>
  <si>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</si>
  <si>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</si>
  <si>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</si>
  <si>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</si>
  <si>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</si>
  <si>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</si>
  <si>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</si>
  <si>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</si>
  <si>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</si>
  <si>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</si>
  <si>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</si>
  <si>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</si>
  <si>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</si>
  <si>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</si>
  <si>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</si>
  <si>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</si>
  <si>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</si>
  <si>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</si>
  <si>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</si>
  <si>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</si>
  <si>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</si>
  <si>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</si>
  <si>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</si>
  <si>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</si>
  <si>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</si>
  <si>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</si>
  <si>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</si>
  <si>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</si>
  <si>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</si>
  <si>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</si>
  <si>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</si>
  <si>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</si>
  <si>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</si>
  <si>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</si>
  <si>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</si>
  <si>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</si>
  <si>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</si>
  <si>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</si>
  <si>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</si>
  <si>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</si>
  <si>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</si>
  <si>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</si>
  <si>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</si>
  <si>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</si>
  <si>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</si>
  <si>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</si>
  <si>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</si>
  <si>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</si>
  <si>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</si>
  <si>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</si>
  <si>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</si>
  <si>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</si>
  <si>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</si>
  <si>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</si>
  <si>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</si>
  <si>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</si>
  <si>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</si>
  <si>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</si>
  <si>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</si>
  <si>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</si>
  <si>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</si>
  <si>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</si>
  <si>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</si>
  <si>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</si>
  <si>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</si>
  <si>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</si>
  <si>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</si>
  <si>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</si>
  <si>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</si>
  <si>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</si>
  <si>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</si>
  <si>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</si>
  <si>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</si>
  <si>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</si>
  <si>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</si>
  <si>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</si>
  <si>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</si>
  <si>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</si>
  <si>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</si>
  <si>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</si>
  <si>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</si>
  <si>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</si>
  <si>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</si>
  <si>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</si>
  <si>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</si>
  <si>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</si>
  <si>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</si>
  <si>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</si>
  <si>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</si>
  <si>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</si>
  <si>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</si>
  <si>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</si>
  <si>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</si>
  <si>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</si>
  <si>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</si>
  <si>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</si>
  <si>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</si>
  <si>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</si>
  <si>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</si>
  <si>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</si>
  <si>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</si>
  <si>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</si>
  <si>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</si>
  <si>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</si>
  <si>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</si>
  <si>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</si>
  <si>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</si>
  <si>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</si>
  <si>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</si>
  <si>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</si>
  <si>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</si>
  <si>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</si>
  <si>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</si>
  <si>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</si>
  <si>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</si>
  <si>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</si>
  <si>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</si>
  <si>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</si>
  <si>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</si>
  <si>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</si>
  <si>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</si>
  <si>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</si>
  <si>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</si>
  <si>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</si>
  <si>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</si>
  <si>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</si>
  <si>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</si>
  <si>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</si>
  <si>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</si>
  <si>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</si>
  <si>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</si>
  <si>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</si>
  <si>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</si>
  <si>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</si>
  <si>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</si>
  <si>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</si>
  <si>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</si>
  <si>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</si>
  <si>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</si>
  <si>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</si>
  <si>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</si>
  <si>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</si>
  <si>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</si>
  <si>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</si>
  <si>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</si>
  <si>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</si>
  <si>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</si>
  <si>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</si>
  <si>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</si>
  <si>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</si>
  <si>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</si>
  <si>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</si>
  <si>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</si>
  <si>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</si>
  <si>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</si>
  <si>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</si>
  <si>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</si>
  <si>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</si>
  <si>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</si>
  <si>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</si>
  <si>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</si>
  <si>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</si>
  <si>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</si>
  <si>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</si>
  <si>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</si>
  <si>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</si>
  <si>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</si>
  <si>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</si>
  <si>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</si>
  <si>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</si>
  <si>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</si>
  <si>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</si>
  <si>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</si>
  <si>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</si>
  <si>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</si>
  <si>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</si>
  <si>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</si>
  <si>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</si>
  <si>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</si>
  <si>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</si>
  <si>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</si>
  <si>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</si>
  <si>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</si>
  <si>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</si>
  <si>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</si>
  <si>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</si>
  <si>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</si>
  <si>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</si>
  <si>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</si>
  <si>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</si>
  <si>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</si>
  <si>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</si>
  <si>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</si>
  <si>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</si>
  <si>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</si>
  <si>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</si>
  <si>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</si>
  <si>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</si>
  <si>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</si>
  <si>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</si>
  <si>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</si>
  <si>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</si>
  <si>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</si>
  <si>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</si>
  <si>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</si>
  <si>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</si>
  <si>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</si>
  <si>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</si>
  <si>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</si>
  <si>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</si>
  <si>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</si>
  <si>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</si>
  <si>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</si>
  <si>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</si>
  <si>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</si>
  <si>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</si>
  <si>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</si>
  <si>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</si>
  <si>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</si>
  <si>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</si>
  <si>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</si>
  <si>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</si>
  <si>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</si>
  <si>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</si>
  <si>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</si>
  <si>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</si>
  <si>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</si>
  <si>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</si>
  <si>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</si>
  <si>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</si>
  <si>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</si>
  <si>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</si>
  <si>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</si>
  <si>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</si>
  <si>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</si>
  <si>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</si>
  <si>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</si>
  <si>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</si>
  <si>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</si>
  <si>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</si>
  <si>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</si>
  <si>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</si>
  <si>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</si>
  <si>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</si>
  <si>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</si>
  <si>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</si>
  <si>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</si>
  <si>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</si>
  <si>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</si>
  <si>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</si>
  <si>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</si>
  <si>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</si>
  <si>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</si>
  <si>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</si>
  <si>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</si>
  <si>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</si>
  <si>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</si>
  <si>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</si>
  <si>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</si>
  <si>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</si>
  <si>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</si>
  <si>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</si>
  <si>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</si>
  <si>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</si>
  <si>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</si>
  <si>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</si>
  <si>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</si>
  <si>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</si>
  <si>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</si>
  <si>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</si>
  <si>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</si>
  <si>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</si>
  <si>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</si>
  <si>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</si>
  <si>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</si>
  <si>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</si>
  <si>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</si>
  <si>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</si>
  <si>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</si>
  <si>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</si>
  <si>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</si>
  <si>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</si>
  <si>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</si>
  <si>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</si>
  <si>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</si>
  <si>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</si>
  <si>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</si>
  <si>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</si>
  <si>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</si>
  <si>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</si>
  <si>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</si>
  <si>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</si>
  <si>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</si>
  <si>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</si>
  <si>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</si>
  <si>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</si>
  <si>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</si>
  <si>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</si>
  <si>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</si>
  <si>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</si>
  <si>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</si>
  <si>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</si>
  <si>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</si>
  <si>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</si>
  <si>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</si>
  <si>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</si>
  <si>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</si>
  <si>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</si>
  <si>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</si>
  <si>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</si>
  <si>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</si>
  <si>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</si>
  <si>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</si>
  <si>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</si>
  <si>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</si>
  <si>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</si>
  <si>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</si>
  <si>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</si>
  <si>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</si>
  <si>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</si>
  <si>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</si>
  <si>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</si>
  <si>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</si>
  <si>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</si>
  <si>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</si>
  <si>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</si>
  <si>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</si>
  <si>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</si>
  <si>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</si>
  <si>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</si>
  <si>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</si>
  <si>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</si>
  <si>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</si>
  <si>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</si>
  <si>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</si>
  <si>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</si>
  <si>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</si>
  <si>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</si>
  <si>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</si>
  <si>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</si>
  <si>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</si>
  <si>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</si>
  <si>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</si>
  <si>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</si>
  <si>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</si>
  <si>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</si>
  <si>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</si>
  <si>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</si>
  <si>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</si>
  <si>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</si>
  <si>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</si>
  <si>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</si>
  <si>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</si>
  <si>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</si>
  <si>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</si>
  <si>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</si>
  <si>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</si>
  <si>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</si>
  <si>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</si>
  <si>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</si>
  <si>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</si>
  <si>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</si>
  <si>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</si>
  <si>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</si>
  <si>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</si>
  <si>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</si>
  <si>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</si>
  <si>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</si>
  <si>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</si>
  <si>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</si>
  <si>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</si>
  <si>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</si>
  <si>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</si>
  <si>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</si>
  <si>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</si>
  <si>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</si>
  <si>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</si>
  <si>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</si>
  <si>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</si>
  <si>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</si>
  <si>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</si>
  <si>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</si>
  <si>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</si>
  <si>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</si>
  <si>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</si>
  <si>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</si>
  <si>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</si>
  <si>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</si>
  <si>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</si>
  <si>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</si>
  <si>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</si>
  <si>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</si>
  <si>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</si>
  <si>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</si>
  <si>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</si>
  <si>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</si>
  <si>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</si>
  <si>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</si>
  <si>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</si>
  <si>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</si>
  <si>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</si>
  <si>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</si>
  <si>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</si>
  <si>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</si>
  <si>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</si>
  <si>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</si>
  <si>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</si>
  <si>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</si>
  <si>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</si>
  <si>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</si>
  <si>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</si>
  <si>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</si>
  <si>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</si>
  <si>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</si>
  <si>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</si>
  <si>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</si>
  <si>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</si>
  <si>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</si>
  <si>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</si>
  <si>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</si>
  <si>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</si>
  <si>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</si>
  <si>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</si>
  <si>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</si>
  <si>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</si>
  <si>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</si>
  <si>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</si>
  <si>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</si>
  <si>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</si>
  <si>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</si>
  <si>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</si>
  <si>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</si>
  <si>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</si>
  <si>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</si>
  <si>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</si>
  <si>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</si>
  <si>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</si>
  <si>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</si>
  <si>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</si>
  <si>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</si>
  <si>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</si>
  <si>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</si>
  <si>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</si>
  <si>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</si>
  <si>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</si>
  <si>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</si>
  <si>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</si>
  <si>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</si>
  <si>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</si>
  <si>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</si>
  <si>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</si>
  <si>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</si>
  <si>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</si>
  <si>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</si>
  <si>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</si>
  <si>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</si>
  <si>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</si>
  <si>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</si>
  <si>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</si>
  <si>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</si>
  <si>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</si>
  <si>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</si>
  <si>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</si>
  <si>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</si>
  <si>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</si>
  <si>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</si>
  <si>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</si>
  <si>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</si>
  <si>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</si>
  <si>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</si>
  <si>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</si>
  <si>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</si>
  <si>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</si>
  <si>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</si>
  <si>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</si>
  <si>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</si>
  <si>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</si>
  <si>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</si>
  <si>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</si>
  <si>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</si>
  <si>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</si>
  <si>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</si>
  <si>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</si>
  <si>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</si>
  <si>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</si>
  <si>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</si>
  <si>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</si>
  <si>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</si>
  <si>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</si>
  <si>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</si>
  <si>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</si>
  <si>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</si>
  <si>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</si>
  <si>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</si>
  <si>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</si>
  <si>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</si>
  <si>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</si>
  <si>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</si>
  <si>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</si>
  <si>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</si>
  <si>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</si>
  <si>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</si>
  <si>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</si>
  <si>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</si>
  <si>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</si>
  <si>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</si>
  <si>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</si>
  <si>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</si>
  <si>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</si>
  <si>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</si>
  <si>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</si>
  <si>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</si>
  <si>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</si>
  <si>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</si>
  <si>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</si>
  <si>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</si>
  <si>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</si>
  <si>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</si>
  <si>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</si>
  <si>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</si>
  <si>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</si>
  <si>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</si>
  <si>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</si>
  <si>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</si>
  <si>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</si>
  <si>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</si>
  <si>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</si>
  <si>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</si>
  <si>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</si>
  <si>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</si>
  <si>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</si>
  <si>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</si>
  <si>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</si>
  <si>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</si>
  <si>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</si>
  <si>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</si>
  <si>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</si>
  <si>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</si>
  <si>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</si>
  <si>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</si>
  <si>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</si>
  <si>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</si>
  <si>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</si>
  <si>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</si>
  <si>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</si>
  <si>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</si>
  <si>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</si>
  <si>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</si>
  <si>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</si>
  <si>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</si>
  <si>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</si>
  <si>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</si>
  <si>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</si>
  <si>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</si>
  <si>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</si>
  <si>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</si>
  <si>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</si>
  <si>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</si>
  <si>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</si>
  <si>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</si>
  <si>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</si>
  <si>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</si>
  <si>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</si>
  <si>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</si>
  <si>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</si>
  <si>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</si>
  <si>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</si>
  <si>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</si>
  <si>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</si>
  <si>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</si>
  <si>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</si>
  <si>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</si>
  <si>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</si>
  <si>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</si>
  <si>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</si>
  <si>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</si>
  <si>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</si>
  <si>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</si>
  <si>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</si>
  <si>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</si>
  <si>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</si>
  <si>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</si>
  <si>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</si>
  <si>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</si>
  <si>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</si>
  <si>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</si>
  <si>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</si>
  <si>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</si>
  <si>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</si>
  <si>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</si>
  <si>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</si>
  <si>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</si>
  <si>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</si>
  <si>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</si>
  <si>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</si>
  <si>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</si>
  <si>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</si>
  <si>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</si>
  <si>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</si>
  <si>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</si>
  <si>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</si>
  <si>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</si>
  <si>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</si>
  <si>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</si>
  <si>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</si>
  <si>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</si>
  <si>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</si>
  <si>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</si>
  <si>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</si>
  <si>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</si>
  <si>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</si>
  <si>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</si>
  <si>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</si>
  <si>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</si>
  <si>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</si>
  <si>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</si>
  <si>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</si>
  <si>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</si>
  <si>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</si>
  <si>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</si>
  <si>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</si>
  <si>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</si>
  <si>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</si>
  <si>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</si>
  <si>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</si>
  <si>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</si>
  <si>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</si>
  <si>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</si>
  <si>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</si>
  <si>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</si>
  <si>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</si>
  <si>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</si>
  <si>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</si>
  <si>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</si>
  <si>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</si>
  <si>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</si>
  <si>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</si>
  <si>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</si>
  <si>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</si>
  <si>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</si>
  <si>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</si>
  <si>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</si>
  <si>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</si>
  <si>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</si>
  <si>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</si>
  <si>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</si>
  <si>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</si>
  <si>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</si>
  <si>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</si>
  <si>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</si>
  <si>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</si>
  <si>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</si>
  <si>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</si>
  <si>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</si>
  <si>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</si>
  <si>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</si>
  <si>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</si>
  <si>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</si>
  <si>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</si>
  <si>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</si>
  <si>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</si>
  <si>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</si>
  <si>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</si>
  <si>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</si>
  <si>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</si>
  <si>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</si>
  <si>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</si>
  <si>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</si>
  <si>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</si>
  <si>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</si>
  <si>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</si>
  <si>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</si>
  <si>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</si>
  <si>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</si>
  <si>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</si>
  <si>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</si>
  <si>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</si>
  <si>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</si>
  <si>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</si>
  <si>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</si>
  <si>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</si>
  <si>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</si>
  <si>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</si>
  <si>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</si>
  <si>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</si>
  <si>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</si>
  <si>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</si>
  <si>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</si>
  <si>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</si>
  <si>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</si>
  <si>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</si>
  <si>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</si>
  <si>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</si>
  <si>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</si>
  <si>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</si>
  <si>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</si>
  <si>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</si>
  <si>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</si>
  <si>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</si>
  <si>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</si>
  <si>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</si>
  <si>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</si>
  <si>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</si>
  <si>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</si>
  <si>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</si>
  <si>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</si>
  <si>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</si>
  <si>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</si>
  <si>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</si>
  <si>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</si>
  <si>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</si>
  <si>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</si>
  <si>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</si>
  <si>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</si>
  <si>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</si>
  <si>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</si>
  <si>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</si>
  <si>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</si>
  <si>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</si>
  <si>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</si>
  <si>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</si>
  <si>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</si>
  <si>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</si>
  <si>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</si>
  <si>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</si>
  <si>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</si>
  <si>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</si>
  <si>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</si>
  <si>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</si>
  <si>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</si>
  <si>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</si>
  <si>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</si>
  <si>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</si>
  <si>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</si>
  <si>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</si>
  <si>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</si>
  <si>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</si>
  <si>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</si>
  <si>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</si>
  <si>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</si>
  <si>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</si>
  <si>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</si>
  <si>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</si>
  <si>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</si>
  <si>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</si>
  <si>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</si>
  <si>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</si>
  <si>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</si>
  <si>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</si>
  <si>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</si>
  <si>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</si>
  <si>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</si>
  <si>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</si>
  <si>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</si>
  <si>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</si>
  <si>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</si>
  <si>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</si>
  <si>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</si>
  <si>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</si>
  <si>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</si>
  <si>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</si>
  <si>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</si>
  <si>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</si>
  <si>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</si>
  <si>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</si>
  <si>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</si>
  <si>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</si>
  <si>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</si>
  <si>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</si>
  <si>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</si>
  <si>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</si>
  <si>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</si>
  <si>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</si>
  <si>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</si>
  <si>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</si>
  <si>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</si>
  <si>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</si>
  <si>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</si>
  <si>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</si>
  <si>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</si>
  <si>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</si>
  <si>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</si>
  <si>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</si>
  <si>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</si>
  <si>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</si>
  <si>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</si>
  <si>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</si>
  <si>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</si>
  <si>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</si>
  <si>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</si>
  <si>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</si>
  <si>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</si>
  <si>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</si>
  <si>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</si>
  <si>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</si>
  <si>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</si>
  <si>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</si>
  <si>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</si>
  <si>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</si>
  <si>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</si>
  <si>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</si>
  <si>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</si>
  <si>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</si>
  <si>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</si>
  <si>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</si>
  <si>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</si>
  <si>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</si>
  <si>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</si>
  <si>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</si>
  <si>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</si>
  <si>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</si>
  <si>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</si>
  <si>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</si>
  <si>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</si>
  <si>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</si>
  <si>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</si>
  <si>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</si>
  <si>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</si>
  <si>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</si>
  <si>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</si>
  <si>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</si>
  <si>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</si>
  <si>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</si>
  <si>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</si>
  <si>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</si>
  <si>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</si>
  <si>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</si>
  <si>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</si>
  <si>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</si>
  <si>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</si>
  <si>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</si>
  <si>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</si>
  <si>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</si>
  <si>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</si>
  <si>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</si>
  <si>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</si>
  <si>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</si>
  <si>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</si>
  <si>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</si>
  <si>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</si>
  <si>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</si>
  <si>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</si>
  <si>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</si>
  <si>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</si>
  <si>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</si>
  <si>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</si>
  <si>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</si>
  <si>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</si>
  <si>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</si>
  <si>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</si>
  <si>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</si>
  <si>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</si>
  <si>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</si>
  <si>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</si>
  <si>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</si>
  <si>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</si>
  <si>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</si>
  <si>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</si>
  <si>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</si>
  <si>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</si>
  <si>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</si>
  <si>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</si>
  <si>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</si>
  <si>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</si>
  <si>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</si>
  <si>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</si>
  <si>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</si>
  <si>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</si>
  <si>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</si>
  <si>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</si>
  <si>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</si>
  <si>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</si>
  <si>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</si>
  <si>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</si>
  <si>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</si>
  <si>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</si>
  <si>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</si>
  <si>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</si>
  <si>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</si>
  <si>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</si>
  <si>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</si>
  <si>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</si>
  <si>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</si>
  <si>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</si>
  <si>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</si>
  <si>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</si>
  <si>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</si>
  <si>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</si>
  <si>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</si>
  <si>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</si>
  <si>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</si>
  <si>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</si>
  <si>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</si>
  <si>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</si>
  <si>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</si>
  <si>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</si>
  <si>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</si>
  <si>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</si>
  <si>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</si>
  <si>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</si>
  <si>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</si>
  <si>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</si>
  <si>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</si>
  <si>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</si>
  <si>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</si>
  <si>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</si>
  <si>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</si>
  <si>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</si>
  <si>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</si>
  <si>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</si>
  <si>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</si>
  <si>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</si>
  <si>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</si>
  <si>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</si>
  <si>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</si>
  <si>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</si>
  <si>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</si>
  <si>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</si>
  <si>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</si>
  <si>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</si>
  <si>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</si>
  <si>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</si>
  <si>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</si>
  <si>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</si>
  <si>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</si>
  <si>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</si>
  <si>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</si>
  <si>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</si>
  <si>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</si>
  <si>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</si>
  <si>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</si>
  <si>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</si>
  <si>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</si>
  <si>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</si>
  <si>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</si>
  <si>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</si>
  <si>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</si>
  <si>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</si>
  <si>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</si>
  <si>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</si>
  <si>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</si>
  <si>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</si>
  <si>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</si>
  <si>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</si>
  <si>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</si>
  <si>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</si>
  <si>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</si>
  <si>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</si>
  <si>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</si>
  <si>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</si>
  <si>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</si>
  <si>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</si>
  <si>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</si>
  <si>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</si>
  <si>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</si>
  <si>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</si>
  <si>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</si>
  <si>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</si>
  <si>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</si>
  <si>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</si>
  <si>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</si>
  <si>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</si>
  <si>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</si>
  <si>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</si>
  <si>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</si>
  <si>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</si>
  <si>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</si>
  <si>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</si>
  <si>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</si>
  <si>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</si>
  <si>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</si>
  <si>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</si>
  <si>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</si>
  <si>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</si>
  <si>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</si>
  <si>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</si>
  <si>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</si>
  <si>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</si>
  <si>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</si>
  <si>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</si>
  <si>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</si>
  <si>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</si>
  <si>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</si>
  <si>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</si>
  <si>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</si>
  <si>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</si>
  <si>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</si>
  <si>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</si>
  <si>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</si>
  <si>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</si>
  <si>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</si>
  <si>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</si>
  <si>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</si>
  <si>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</si>
  <si>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</si>
  <si>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</si>
  <si>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</si>
  <si>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</si>
  <si>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</si>
  <si>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</si>
  <si>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</si>
  <si>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</si>
  <si>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</si>
  <si>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</si>
  <si>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</si>
  <si>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</si>
  <si>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</si>
  <si>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</si>
  <si>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</si>
  <si>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</si>
  <si>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</si>
  <si>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</si>
  <si>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</si>
  <si>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</si>
  <si>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</si>
  <si>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</si>
  <si>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</si>
  <si>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</si>
  <si>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</si>
  <si>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</si>
  <si>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</si>
  <si>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</si>
  <si>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</si>
  <si>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</si>
  <si>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</si>
  <si>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</si>
  <si>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</si>
  <si>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</si>
  <si>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</si>
  <si>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</si>
  <si>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</si>
  <si>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</si>
  <si>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</si>
  <si>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</si>
  <si>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</si>
  <si>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</si>
  <si>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</si>
  <si>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</si>
  <si>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</si>
  <si>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</si>
  <si>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</si>
  <si>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</si>
  <si>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</si>
  <si>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</si>
  <si>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</si>
  <si>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</si>
  <si>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</si>
  <si>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</si>
  <si>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</si>
  <si>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</si>
  <si>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</si>
  <si>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</si>
  <si>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</si>
  <si>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</si>
  <si>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</si>
  <si>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</si>
  <si>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</si>
  <si>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</si>
  <si>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</si>
  <si>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</si>
  <si>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</si>
  <si>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</si>
  <si>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</si>
  <si>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</si>
  <si>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</si>
  <si>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</si>
  <si>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</si>
  <si>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</si>
  <si>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</si>
  <si>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</si>
  <si>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</si>
  <si>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</si>
  <si>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</si>
  <si>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</si>
  <si>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</si>
  <si>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</si>
  <si>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</si>
  <si>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</si>
  <si>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</si>
  <si>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</si>
  <si>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</si>
  <si>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</si>
  <si>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</si>
  <si>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</si>
  <si>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</si>
  <si>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</si>
  <si>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</si>
  <si>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</si>
  <si>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</si>
  <si>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</si>
  <si>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</si>
  <si>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</si>
  <si>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</si>
  <si>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</si>
  <si>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</si>
  <si>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</si>
  <si>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</si>
  <si>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</si>
  <si>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</si>
  <si>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</si>
  <si>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</si>
  <si>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</si>
  <si>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</si>
  <si>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</si>
  <si>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</si>
  <si>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</si>
  <si>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</si>
  <si>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</si>
  <si>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</si>
  <si>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</si>
  <si>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</si>
  <si>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</si>
  <si>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</si>
  <si>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</si>
  <si>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</si>
  <si>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</si>
  <si>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</si>
  <si>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</si>
  <si>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</si>
  <si>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</si>
  <si>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</si>
  <si>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</si>
  <si>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</si>
  <si>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</si>
  <si>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</si>
  <si>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</si>
  <si>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</si>
  <si>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</si>
  <si>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</si>
  <si>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</si>
  <si>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</si>
  <si>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</si>
  <si>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</si>
  <si>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</si>
  <si>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</si>
  <si>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</si>
  <si>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</si>
  <si>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</si>
  <si>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</si>
  <si>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</si>
  <si>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</si>
  <si>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</si>
  <si>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</si>
  <si>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</si>
  <si>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</si>
  <si>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</si>
  <si>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</si>
  <si>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</si>
  <si>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</si>
  <si>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</si>
  <si>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</si>
  <si>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</si>
  <si>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</si>
  <si>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</si>
  <si>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</si>
  <si>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</si>
  <si>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</si>
  <si>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</si>
  <si>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</si>
  <si>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</si>
  <si>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</si>
  <si>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</si>
  <si>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</si>
  <si>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</si>
  <si>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</si>
  <si>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</si>
  <si>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</si>
  <si>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</si>
  <si>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</si>
  <si>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</si>
  <si>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</si>
  <si>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</si>
  <si>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</si>
  <si>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</si>
  <si>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</si>
  <si>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</si>
  <si>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</si>
  <si>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</si>
  <si>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</si>
  <si>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</si>
  <si>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</si>
  <si>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</si>
  <si>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</si>
  <si>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</si>
  <si>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</si>
  <si>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</si>
  <si>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</si>
  <si>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</si>
  <si>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</si>
  <si>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</si>
  <si>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</si>
  <si>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</si>
  <si>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</si>
  <si>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</si>
  <si>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</si>
  <si>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</si>
  <si>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</si>
  <si>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</si>
  <si>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</si>
  <si>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</si>
  <si>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</si>
  <si>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</si>
  <si>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</si>
  <si>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</si>
  <si>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</si>
  <si>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</si>
  <si>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</si>
  <si>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</si>
  <si>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</si>
  <si>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</si>
  <si>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</si>
  <si>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</si>
  <si>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</si>
  <si>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</si>
  <si>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</si>
  <si>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</si>
  <si>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</si>
  <si>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</si>
  <si>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</si>
  <si>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</si>
  <si>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</si>
  <si>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</si>
  <si>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</si>
  <si>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</si>
  <si>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</si>
  <si>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</si>
  <si>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</si>
  <si>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</si>
  <si>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</si>
  <si>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</si>
  <si>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</si>
  <si>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</si>
  <si>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</si>
  <si>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</si>
  <si>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</si>
  <si>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</si>
  <si>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</si>
  <si>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</si>
  <si>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</si>
  <si>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</si>
  <si>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</si>
  <si>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</si>
  <si>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</si>
  <si>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</si>
  <si>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</si>
  <si>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</si>
  <si>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</si>
  <si>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</si>
  <si>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</si>
  <si>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</si>
  <si>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</si>
  <si>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</si>
  <si>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</si>
  <si>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</si>
  <si>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</si>
  <si>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</si>
  <si>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</si>
  <si>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</si>
  <si>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</si>
  <si>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</si>
  <si>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</si>
  <si>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</si>
  <si>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</si>
  <si>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</si>
  <si>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</si>
  <si>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</si>
  <si>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</si>
  <si>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</si>
  <si>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</si>
  <si>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</si>
  <si>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</si>
  <si>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</si>
  <si>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</si>
  <si>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</si>
  <si>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</si>
  <si>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</si>
  <si>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</si>
  <si>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</si>
  <si>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</si>
  <si>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</si>
  <si>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</si>
  <si>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</si>
  <si>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</si>
  <si>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</si>
  <si>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</si>
  <si>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</si>
  <si>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</si>
  <si>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</si>
  <si>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</si>
  <si>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</si>
  <si>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</si>
  <si>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</si>
  <si>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</si>
  <si>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</si>
  <si>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</si>
  <si>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</si>
  <si>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</si>
  <si>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</si>
  <si>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</si>
  <si>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</si>
  <si>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</si>
  <si>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</si>
  <si>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</si>
  <si>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</si>
  <si>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</si>
  <si>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</si>
  <si>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</si>
  <si>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</si>
  <si>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</si>
  <si>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</si>
  <si>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</si>
  <si>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</si>
  <si>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</si>
  <si>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</si>
  <si>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</si>
  <si>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</si>
  <si>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</si>
  <si>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</si>
  <si>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</si>
  <si>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</si>
  <si>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</si>
  <si>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</si>
  <si>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</si>
  <si>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</si>
  <si>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</si>
  <si>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</si>
  <si>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</si>
  <si>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</si>
  <si>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</si>
  <si>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</si>
  <si>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</si>
  <si>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</si>
  <si>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</si>
  <si>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</si>
  <si>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</si>
  <si>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</si>
  <si>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</si>
  <si>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</si>
  <si>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</si>
  <si>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</si>
  <si>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</si>
  <si>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</si>
  <si>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</si>
  <si>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</si>
  <si>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</si>
  <si>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</si>
  <si>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</si>
  <si>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</si>
  <si>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</si>
  <si>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</si>
  <si>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</si>
  <si>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</si>
  <si>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</si>
  <si>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</si>
  <si>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</si>
  <si>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</si>
  <si>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</si>
  <si>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</si>
  <si>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</si>
  <si>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</si>
  <si>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</si>
  <si>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</si>
  <si>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</si>
  <si>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</si>
  <si>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</si>
  <si>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</si>
  <si>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</si>
  <si>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</si>
  <si>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</si>
  <si>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</si>
  <si>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</si>
  <si>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</si>
  <si>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</si>
  <si>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</si>
  <si>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</si>
  <si>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</si>
  <si>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</si>
  <si>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</si>
  <si>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</si>
  <si>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</si>
  <si>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</si>
  <si>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</si>
  <si>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</si>
  <si>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</si>
  <si>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</si>
  <si>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</si>
  <si>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</si>
  <si>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</si>
  <si>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</si>
  <si>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</si>
  <si>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</si>
  <si>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</si>
  <si>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</si>
  <si>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</si>
  <si>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</si>
  <si>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</si>
  <si>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</si>
  <si>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</si>
  <si>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</si>
  <si>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</si>
  <si>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</si>
  <si>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</si>
  <si>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</si>
  <si>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</si>
  <si>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</si>
  <si>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</si>
  <si>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</si>
  <si>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</si>
  <si>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</si>
  <si>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</si>
  <si>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</si>
  <si>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</si>
  <si>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</si>
  <si>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</si>
  <si>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</si>
  <si>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</si>
  <si>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</si>
  <si>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</si>
  <si>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</si>
  <si>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</si>
  <si>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</si>
  <si>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</si>
  <si>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</si>
  <si>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</si>
  <si>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</si>
  <si>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</si>
  <si>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</si>
  <si>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</si>
  <si>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</si>
  <si>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</si>
  <si>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</si>
  <si>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</si>
  <si>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</si>
  <si>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</si>
  <si>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</si>
  <si>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</si>
  <si>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</si>
  <si>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</si>
  <si>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</si>
  <si>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</si>
  <si>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</si>
  <si>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</si>
  <si>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</si>
  <si>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</si>
  <si>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</si>
  <si>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</si>
  <si>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</si>
  <si>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</si>
  <si>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</si>
  <si>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</si>
  <si>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</si>
  <si>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</si>
  <si>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</si>
  <si>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</si>
  <si>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</si>
  <si>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</si>
  <si>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</si>
  <si>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</si>
  <si>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</si>
  <si>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</si>
  <si>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</si>
  <si>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</si>
  <si>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</si>
  <si>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</si>
  <si>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</si>
  <si>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</si>
  <si>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</si>
  <si>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</si>
  <si>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</si>
  <si>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</si>
  <si>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</si>
  <si>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</si>
  <si>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</si>
  <si>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</si>
  <si>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</si>
  <si>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</si>
  <si>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</si>
  <si>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</si>
  <si>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</si>
  <si>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</si>
  <si>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</si>
  <si>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</si>
  <si>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</si>
  <si>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</si>
  <si>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</si>
  <si>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</si>
  <si>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</si>
  <si>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</si>
  <si>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</si>
  <si>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</si>
  <si>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</si>
  <si>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</si>
  <si>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</si>
  <si>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</si>
  <si>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</si>
  <si>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</si>
  <si>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</si>
  <si>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</si>
  <si>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</si>
  <si>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</si>
  <si>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</si>
  <si>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</si>
  <si>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</si>
  <si>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</si>
  <si>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</si>
  <si>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</si>
  <si>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</si>
  <si>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</si>
  <si>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</si>
  <si>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</si>
  <si>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</si>
  <si>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</si>
  <si>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</si>
  <si>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</si>
  <si>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</si>
  <si>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</si>
  <si>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</si>
  <si>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</si>
  <si>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</si>
  <si>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</si>
  <si>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</si>
  <si>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</si>
  <si>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</si>
  <si>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</si>
  <si>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</si>
  <si>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</si>
  <si>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</si>
  <si>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</si>
  <si>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</si>
  <si>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</si>
  <si>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</si>
  <si>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</si>
  <si>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</si>
  <si>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</si>
  <si>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</si>
  <si>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</si>
  <si>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</si>
  <si>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</si>
  <si>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</si>
  <si>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</si>
  <si>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</si>
  <si>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</si>
  <si>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</si>
  <si>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</si>
  <si>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</si>
  <si>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</si>
  <si>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</si>
  <si>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</si>
  <si>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</si>
  <si>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</si>
  <si>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</si>
  <si>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</si>
  <si>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</si>
  <si>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</si>
  <si>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</si>
  <si>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</si>
  <si>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</si>
  <si>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</si>
  <si>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</si>
  <si>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</si>
  <si>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</si>
  <si>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</si>
  <si>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</si>
  <si>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</si>
  <si>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</si>
  <si>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</si>
  <si>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</si>
  <si>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</si>
  <si>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</si>
  <si>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</si>
  <si>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</si>
  <si>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</si>
  <si>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</si>
  <si>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</si>
  <si>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</si>
  <si>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</si>
  <si>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</si>
  <si>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</si>
  <si>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</si>
  <si>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</si>
  <si>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</si>
  <si>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</si>
  <si>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</si>
  <si>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</si>
  <si>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</si>
  <si>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</si>
  <si>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</si>
  <si>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</si>
  <si>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</si>
  <si>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</si>
  <si>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</si>
  <si>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</si>
  <si>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</si>
  <si>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</si>
  <si>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</si>
  <si>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</si>
  <si>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</si>
  <si>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</si>
  <si>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</si>
  <si>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</si>
  <si>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</si>
  <si>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</si>
  <si>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</si>
  <si>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</si>
  <si>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</si>
  <si>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</si>
  <si>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</si>
  <si>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</si>
  <si>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</si>
  <si>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</si>
  <si>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</si>
  <si>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</si>
  <si>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</si>
  <si>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</si>
  <si>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</si>
  <si>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</si>
  <si>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</si>
  <si>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</si>
  <si>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</si>
  <si>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</si>
  <si>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</si>
  <si>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</si>
  <si>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</si>
  <si>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</si>
  <si>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</si>
  <si>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</si>
  <si>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</si>
  <si>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</si>
  <si>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</si>
  <si>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</si>
  <si>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</si>
  <si>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</si>
  <si>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</si>
  <si>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</si>
  <si>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</si>
  <si>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</si>
  <si>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</si>
  <si>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</si>
  <si>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</si>
  <si>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</si>
  <si>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</si>
  <si>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</si>
  <si>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</si>
  <si>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</si>
  <si>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</si>
  <si>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</si>
  <si>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</si>
  <si>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</si>
  <si>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</si>
  <si>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</si>
  <si>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</si>
  <si>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</si>
  <si>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</si>
  <si>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</si>
  <si>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</si>
  <si>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</si>
  <si>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</si>
  <si>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</si>
  <si>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</si>
  <si>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</si>
  <si>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</si>
  <si>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</si>
  <si>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</si>
  <si>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</si>
  <si>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</si>
  <si>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</si>
  <si>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</si>
  <si>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</si>
  <si>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</si>
  <si>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</si>
  <si>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</si>
  <si>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</si>
  <si>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</si>
  <si>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</si>
  <si>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</si>
  <si>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</si>
  <si>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</si>
  <si>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</si>
  <si>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</si>
  <si>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</si>
  <si>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</si>
  <si>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</si>
  <si>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</si>
  <si>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</si>
  <si>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</si>
  <si>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</si>
  <si>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</si>
  <si>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</si>
  <si>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</si>
  <si>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</si>
  <si>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</si>
  <si>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</si>
  <si>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</si>
  <si>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</si>
  <si>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</si>
  <si>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</si>
  <si>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</si>
  <si>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</si>
  <si>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</si>
  <si>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</si>
  <si>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</si>
  <si>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</si>
  <si>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</si>
  <si>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</si>
  <si>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</si>
  <si>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</si>
  <si>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</si>
  <si>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</si>
  <si>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</si>
  <si>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</si>
  <si>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</si>
  <si>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</si>
  <si>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</si>
  <si>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</si>
  <si>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</si>
  <si>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</si>
  <si>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</si>
  <si>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</si>
  <si>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</si>
  <si>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</si>
  <si>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</si>
  <si>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</si>
  <si>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</si>
  <si>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</si>
  <si>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</si>
  <si>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</si>
  <si>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</si>
  <si>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</si>
  <si>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</si>
  <si>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</si>
  <si>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</si>
  <si>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</si>
  <si>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</si>
  <si>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</si>
  <si>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</si>
  <si>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</si>
  <si>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</si>
  <si>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</si>
  <si>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</si>
  <si>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</si>
  <si>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</si>
  <si>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</si>
  <si>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</si>
  <si>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</si>
  <si>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</si>
  <si>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</si>
  <si>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</si>
  <si>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</si>
  <si>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</si>
  <si>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</si>
  <si>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</si>
  <si>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</si>
  <si>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</si>
  <si>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</si>
  <si>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</si>
  <si>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</si>
  <si>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</si>
  <si>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</si>
  <si>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</si>
  <si>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</si>
  <si>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</si>
  <si>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</si>
  <si>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</si>
  <si>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</si>
  <si>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</si>
  <si>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</si>
  <si>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</si>
  <si>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</si>
  <si>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</si>
  <si>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</si>
  <si>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</si>
  <si>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</si>
  <si>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</si>
  <si>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</si>
  <si>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</si>
  <si>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</si>
  <si>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</si>
  <si>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</si>
  <si>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</si>
  <si>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</si>
  <si>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</si>
  <si>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</si>
  <si>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</si>
  <si>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</si>
  <si>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</si>
  <si>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</si>
  <si>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</si>
  <si>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</si>
  <si>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</si>
  <si>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</si>
  <si>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</si>
  <si>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</si>
  <si>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</si>
  <si>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</si>
  <si>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</si>
  <si>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</si>
  <si>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</si>
  <si>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</si>
  <si>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</si>
  <si>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</si>
  <si>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</si>
  <si>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</si>
  <si>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</si>
  <si>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</si>
  <si>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</si>
  <si>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</si>
  <si>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</si>
  <si>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</si>
  <si>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</si>
  <si>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</si>
  <si>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</si>
  <si>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</si>
  <si>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</si>
  <si>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</si>
  <si>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</si>
  <si>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</si>
  <si>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</si>
  <si>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</si>
  <si>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</si>
  <si>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</si>
  <si>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</si>
  <si>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</si>
  <si>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</si>
  <si>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</si>
  <si>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</si>
  <si>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</si>
  <si>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</si>
  <si>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</si>
  <si>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</si>
  <si>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</si>
  <si>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</si>
  <si>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</si>
  <si>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</si>
  <si>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</si>
  <si>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</si>
  <si>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</si>
  <si>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</si>
  <si>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</si>
  <si>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</si>
  <si>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</si>
  <si>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</si>
  <si>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</si>
  <si>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</si>
  <si>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</si>
  <si>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</si>
  <si>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</si>
  <si>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</si>
  <si>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</si>
  <si>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</si>
  <si>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</si>
  <si>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</si>
  <si>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</si>
  <si>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</si>
  <si>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</si>
  <si>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</si>
  <si>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</si>
  <si>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</si>
  <si>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</si>
  <si>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</si>
  <si>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</si>
  <si>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</si>
  <si>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</si>
  <si>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</si>
  <si>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</si>
  <si>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</si>
  <si>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</si>
  <si>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</si>
  <si>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</si>
  <si>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</si>
  <si>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</si>
  <si>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</si>
  <si>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</si>
  <si>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</si>
  <si>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</si>
  <si>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</si>
  <si>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</si>
  <si>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</si>
  <si>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</si>
  <si>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</si>
  <si>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</si>
  <si>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</si>
  <si>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</si>
  <si>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</si>
  <si>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</si>
  <si>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</si>
  <si>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</si>
  <si>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</si>
  <si>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</si>
  <si>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</si>
  <si>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</si>
  <si>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</si>
  <si>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</si>
  <si>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</si>
  <si>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</si>
  <si>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</si>
  <si>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</si>
  <si>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</si>
  <si>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</si>
  <si>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</si>
  <si>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</si>
  <si>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</si>
  <si>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</si>
  <si>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</si>
  <si>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</si>
  <si>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</si>
  <si>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</si>
  <si>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</si>
  <si>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</si>
  <si>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</si>
  <si>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</si>
  <si>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</si>
  <si>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</si>
  <si>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</si>
  <si>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</si>
  <si>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</si>
  <si>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</si>
  <si>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</si>
  <si>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</si>
  <si>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</si>
  <si>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</si>
  <si>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</si>
  <si>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</si>
  <si>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</si>
  <si>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</si>
  <si>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</si>
  <si>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</si>
  <si>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</si>
  <si>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</si>
  <si>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</si>
  <si>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</si>
  <si>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</si>
  <si>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</si>
  <si>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</si>
  <si>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</si>
  <si>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</si>
  <si>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</si>
  <si>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</si>
  <si>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</si>
  <si>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</si>
  <si>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</si>
  <si>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</si>
  <si>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</si>
  <si>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</si>
  <si>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</si>
  <si>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</si>
  <si>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</si>
  <si>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</si>
  <si>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</si>
  <si>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</si>
  <si>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</si>
  <si>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</si>
  <si>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</si>
  <si>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</si>
  <si>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</si>
  <si>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</si>
  <si>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</si>
  <si>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</si>
  <si>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</si>
  <si>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</si>
  <si>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</si>
  <si>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</si>
  <si>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</si>
  <si>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</si>
  <si>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</si>
  <si>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</si>
  <si>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</si>
  <si>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</si>
  <si>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</si>
  <si>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</si>
  <si>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</si>
  <si>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</si>
  <si>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</si>
  <si>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</si>
  <si>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</si>
  <si>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</si>
  <si>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</si>
  <si>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</si>
  <si>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</si>
  <si>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</si>
  <si>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</si>
  <si>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</si>
  <si>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</si>
  <si>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</si>
  <si>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</si>
  <si>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</si>
  <si>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</si>
  <si>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</si>
  <si>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</si>
  <si>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</si>
  <si>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</si>
  <si>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</si>
  <si>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</si>
  <si>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</si>
  <si>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</si>
  <si>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</si>
  <si>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</si>
  <si>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</si>
  <si>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</si>
  <si>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</si>
  <si>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</si>
  <si>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</si>
  <si>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</si>
  <si>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</si>
  <si>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</si>
  <si>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</si>
  <si>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</si>
  <si>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</si>
  <si>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</si>
  <si>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</si>
  <si>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</si>
  <si>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</si>
  <si>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</si>
  <si>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</si>
  <si>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</si>
  <si>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</si>
  <si>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</si>
  <si>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</si>
  <si>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</si>
  <si>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</si>
  <si>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</si>
  <si>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</si>
  <si>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</si>
  <si>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</si>
  <si>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</si>
  <si>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</si>
  <si>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</si>
  <si>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</si>
  <si>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</si>
  <si>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</si>
  <si>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</si>
  <si>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</si>
  <si>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</si>
  <si>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</si>
  <si>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</si>
  <si>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</si>
  <si>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</si>
  <si>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</si>
  <si>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</si>
  <si>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</si>
  <si>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</si>
  <si>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</si>
  <si>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</si>
  <si>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</si>
  <si>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</si>
  <si>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</si>
  <si>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</si>
  <si>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</si>
  <si>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</si>
  <si>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</si>
  <si>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</si>
  <si>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</si>
  <si>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</si>
  <si>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</si>
  <si>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</si>
  <si>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</si>
  <si>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</si>
  <si>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</si>
  <si>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</si>
  <si>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</si>
  <si>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</si>
  <si>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</si>
  <si>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</si>
  <si>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</si>
  <si>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</si>
  <si>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</si>
  <si>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</si>
  <si>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</si>
  <si>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</si>
  <si>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</si>
  <si>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</si>
  <si>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</si>
  <si>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</si>
  <si>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</si>
  <si>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</si>
  <si>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</si>
  <si>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</si>
  <si>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</si>
  <si>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</si>
  <si>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</si>
  <si>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</si>
  <si>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</si>
  <si>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</si>
  <si>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</si>
  <si>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</si>
  <si>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</si>
  <si>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</si>
  <si>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</si>
  <si>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</si>
  <si>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</si>
  <si>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</si>
  <si>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</si>
  <si>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</si>
  <si>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</si>
  <si>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</si>
  <si>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</si>
  <si>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</si>
  <si>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</si>
  <si>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</si>
  <si>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</si>
  <si>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</si>
  <si>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</si>
  <si>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</si>
  <si>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</si>
  <si>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</si>
  <si>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</si>
  <si>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</si>
  <si>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</si>
  <si>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</si>
  <si>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</si>
  <si>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</si>
  <si>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</si>
  <si>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</si>
  <si>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</si>
  <si>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</si>
  <si>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</si>
  <si>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</si>
  <si>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</si>
  <si>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</si>
  <si>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</si>
  <si>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</si>
  <si>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</si>
  <si>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</si>
  <si>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</si>
  <si>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</si>
  <si>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</si>
  <si>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</si>
  <si>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</si>
  <si>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</si>
  <si>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</si>
  <si>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</si>
  <si>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</si>
  <si>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</si>
  <si>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</si>
  <si>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</si>
  <si>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</si>
  <si>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</si>
  <si>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</si>
  <si>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</si>
  <si>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</si>
  <si>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</si>
  <si>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</si>
  <si>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</si>
  <si>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</si>
  <si>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</si>
  <si>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</si>
  <si>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</si>
  <si>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</si>
  <si>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</si>
  <si>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</si>
  <si>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</si>
  <si>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</si>
  <si>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</si>
  <si>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</si>
  <si>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</si>
  <si>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</si>
  <si>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</si>
  <si>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</si>
  <si>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</si>
  <si>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</si>
  <si>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</si>
  <si>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</si>
  <si>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</si>
  <si>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</si>
  <si>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</si>
  <si>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</si>
  <si>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</si>
  <si>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</si>
  <si>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</si>
  <si>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</si>
  <si>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</si>
  <si>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</si>
  <si>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</si>
  <si>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</si>
  <si>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</si>
  <si>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</si>
  <si>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</si>
  <si>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</si>
  <si>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</si>
  <si>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</si>
  <si>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</si>
  <si>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</si>
  <si>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</si>
  <si>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</si>
  <si>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</si>
  <si>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</si>
  <si>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</si>
  <si>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</si>
  <si>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</si>
  <si>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</si>
  <si>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</si>
  <si>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</si>
  <si>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</si>
  <si>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</si>
  <si>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</si>
  <si>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</si>
  <si>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</si>
  <si>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</si>
  <si>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</si>
  <si>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</si>
  <si>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</si>
  <si>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</si>
  <si>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</si>
  <si>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</si>
  <si>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</si>
  <si>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</si>
  <si>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</si>
  <si>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</si>
  <si>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</si>
  <si>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</si>
  <si>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</si>
  <si>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</si>
  <si>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</si>
  <si>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</si>
  <si>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</si>
  <si>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</si>
  <si>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</si>
  <si>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</si>
  <si>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</si>
  <si>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</si>
  <si>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</si>
  <si>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</si>
  <si>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</si>
  <si>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</si>
  <si>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</si>
  <si>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</si>
  <si>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</si>
  <si>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</si>
  <si>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</si>
  <si>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</si>
  <si>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</si>
  <si>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</si>
  <si>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</si>
  <si>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</si>
  <si>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</si>
  <si>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</si>
  <si>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</si>
  <si>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</si>
  <si>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</si>
  <si>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</si>
  <si>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</si>
  <si>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</si>
  <si>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</si>
  <si>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</si>
  <si>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</si>
  <si>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</si>
  <si>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</si>
  <si>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</si>
  <si>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</si>
  <si>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</si>
  <si>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</si>
  <si>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</si>
  <si>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</si>
  <si>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</si>
  <si>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</si>
  <si>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</si>
  <si>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</si>
  <si>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</si>
  <si>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</si>
  <si>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</si>
  <si>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</si>
  <si>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</si>
  <si>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</si>
  <si>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</si>
  <si>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</si>
  <si>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</si>
  <si>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</si>
  <si>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</si>
  <si>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</si>
  <si>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</si>
  <si>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</si>
  <si>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</si>
  <si>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</si>
  <si>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</si>
  <si>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</si>
  <si>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</si>
  <si>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</si>
  <si>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</si>
  <si>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</si>
  <si>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</si>
  <si>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</si>
  <si>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</si>
  <si>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</si>
  <si>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</si>
  <si>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</si>
  <si>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</si>
  <si>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</si>
  <si>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</si>
  <si>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</si>
  <si>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</si>
  <si>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</si>
  <si>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</si>
  <si>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</si>
  <si>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</si>
  <si>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</si>
  <si>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</si>
  <si>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</si>
  <si>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</si>
  <si>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</si>
  <si>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</si>
  <si>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</si>
  <si>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</si>
  <si>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</si>
  <si>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</si>
  <si>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</si>
  <si>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</si>
  <si>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</si>
  <si>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</si>
  <si>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</si>
  <si>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</si>
  <si>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</si>
  <si>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</si>
  <si>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</si>
  <si>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</si>
  <si>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</si>
  <si>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</si>
  <si>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</si>
  <si>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</si>
  <si>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</si>
  <si>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</si>
  <si>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</si>
  <si>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</si>
  <si>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</si>
  <si>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</si>
  <si>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</si>
  <si>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</si>
  <si>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</si>
  <si>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</si>
  <si>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</si>
  <si>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</si>
  <si>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</si>
  <si>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</si>
  <si>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</si>
  <si>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</si>
  <si>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</si>
  <si>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</si>
  <si>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</si>
  <si>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</si>
  <si>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</si>
  <si>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</si>
  <si>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</si>
  <si>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</si>
  <si>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</si>
  <si>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</si>
  <si>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</si>
  <si>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</si>
  <si>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</si>
  <si>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</si>
  <si>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</si>
  <si>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</si>
  <si>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</si>
  <si>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</si>
  <si>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</si>
  <si>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</si>
  <si>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</si>
  <si>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</si>
  <si>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</si>
  <si>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</si>
  <si>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</si>
  <si>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</si>
  <si>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</si>
  <si>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</si>
  <si>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</si>
  <si>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</si>
  <si>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</si>
  <si>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</si>
  <si>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</si>
  <si>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</si>
  <si>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</si>
  <si>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</si>
  <si>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</si>
  <si>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</si>
  <si>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</si>
  <si>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</si>
  <si>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</si>
  <si>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</si>
  <si>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</si>
  <si>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</si>
  <si>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</si>
  <si>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</si>
  <si>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</si>
  <si>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</si>
  <si>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</si>
  <si>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</si>
  <si>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</si>
  <si>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</si>
  <si>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</si>
  <si>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</si>
  <si>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</si>
  <si>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</si>
  <si>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</si>
  <si>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</si>
  <si>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</si>
  <si>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</si>
  <si>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</si>
  <si>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</si>
  <si>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</si>
  <si>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</si>
  <si>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</si>
  <si>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</si>
  <si>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</si>
  <si>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</si>
  <si>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</si>
  <si>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</si>
  <si>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</si>
  <si>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</si>
  <si>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</si>
  <si>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</si>
  <si>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</si>
  <si>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</si>
  <si>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</si>
  <si>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</si>
  <si>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</si>
  <si>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</si>
  <si>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</si>
  <si>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</si>
  <si>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</si>
  <si>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</si>
  <si>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</si>
  <si>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</si>
  <si>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</si>
  <si>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</si>
  <si>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</si>
  <si>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</si>
  <si>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</si>
  <si>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</si>
  <si>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</si>
  <si>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</si>
  <si>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</si>
  <si>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</si>
  <si>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</si>
  <si>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</si>
  <si>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</si>
  <si>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</si>
  <si>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</si>
  <si>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</si>
  <si>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</si>
  <si>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</si>
  <si>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</si>
  <si>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</si>
  <si>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</si>
  <si>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</si>
  <si>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</si>
  <si>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</si>
  <si>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</si>
  <si>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</si>
  <si>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</si>
  <si>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</si>
  <si>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</si>
  <si>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</si>
  <si>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</si>
  <si>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</si>
  <si>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</si>
  <si>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</si>
  <si>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</si>
  <si>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</si>
  <si>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</si>
  <si>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</si>
  <si>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</si>
  <si>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</si>
  <si>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</si>
  <si>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</si>
  <si>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</si>
  <si>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</si>
  <si>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</si>
  <si>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</si>
  <si>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</si>
  <si>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</si>
  <si>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</si>
  <si>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</si>
  <si>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</si>
  <si>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</si>
  <si>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</si>
  <si>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</si>
  <si>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</si>
  <si>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</si>
  <si>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</si>
  <si>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</si>
  <si>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</si>
  <si>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</si>
  <si>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</si>
  <si>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</si>
  <si>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</si>
  <si>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</si>
  <si>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</si>
  <si>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</si>
  <si>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</si>
  <si>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</si>
  <si>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</si>
  <si>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</si>
  <si>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</si>
  <si>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</si>
  <si>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</si>
  <si>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</si>
  <si>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</si>
  <si>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</si>
  <si>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</si>
  <si>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</si>
  <si>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</si>
  <si>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</si>
  <si>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</si>
  <si>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</si>
  <si>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</si>
  <si>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</si>
  <si>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</si>
  <si>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</si>
  <si>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</si>
  <si>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</si>
  <si>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</si>
  <si>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</si>
  <si>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</si>
  <si>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</si>
  <si>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</si>
  <si>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</si>
  <si>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</si>
  <si>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</si>
  <si>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</si>
  <si>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</si>
  <si>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</si>
  <si>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</si>
  <si>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</si>
  <si>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</si>
  <si>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</si>
  <si>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</si>
  <si>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</si>
  <si>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</si>
  <si>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</si>
  <si>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</si>
  <si>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</si>
  <si>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</si>
  <si>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</si>
  <si>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</si>
  <si>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</si>
  <si>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</si>
  <si>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</si>
  <si>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</si>
  <si>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</si>
  <si>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</si>
  <si>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</si>
  <si>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</si>
  <si>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</si>
  <si>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</si>
  <si>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</si>
  <si>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</si>
  <si>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</si>
  <si>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</si>
  <si>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</si>
  <si>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</si>
  <si>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</si>
  <si>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</si>
  <si>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</si>
  <si>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</si>
  <si>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</si>
  <si>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</si>
  <si>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</si>
  <si>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</si>
  <si>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</si>
  <si>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</si>
  <si>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</si>
  <si>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</si>
  <si>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</si>
  <si>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</si>
  <si>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</si>
  <si>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</si>
  <si>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</si>
  <si>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</si>
  <si>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</si>
  <si>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</si>
  <si>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</si>
  <si>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</si>
  <si>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</si>
  <si>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</si>
  <si>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</si>
  <si>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</si>
  <si>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</si>
  <si>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</si>
  <si>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</si>
  <si>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</si>
  <si>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</si>
  <si>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</si>
  <si>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</si>
  <si>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</si>
  <si>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</si>
  <si>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</si>
  <si>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</si>
  <si>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</si>
  <si>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</si>
  <si>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</si>
  <si>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</si>
  <si>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</si>
  <si>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</si>
  <si>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</si>
  <si>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</si>
  <si>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</si>
  <si>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</si>
  <si>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</si>
  <si>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</si>
  <si>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</si>
  <si>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</si>
  <si>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</si>
  <si>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</si>
  <si>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</si>
  <si>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</si>
  <si>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</si>
  <si>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</si>
  <si>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</si>
  <si>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</si>
  <si>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</si>
  <si>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</si>
  <si>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</si>
  <si>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</si>
  <si>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</si>
  <si>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</si>
  <si>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</si>
  <si>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</si>
  <si>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</si>
  <si>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</si>
  <si>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</si>
  <si>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</si>
  <si>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</si>
  <si>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</si>
  <si>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</si>
  <si>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</si>
  <si>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</si>
  <si>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</si>
  <si>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</si>
  <si>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</si>
  <si>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</si>
  <si>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</si>
  <si>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</si>
  <si>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</si>
  <si>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</si>
  <si>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</si>
  <si>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</si>
  <si>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</si>
  <si>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</si>
  <si>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</si>
  <si>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</si>
  <si>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</si>
  <si>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</si>
  <si>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</si>
  <si>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</si>
  <si>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</si>
  <si>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</si>
  <si>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</si>
  <si>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</si>
  <si>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</si>
  <si>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</si>
  <si>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</si>
  <si>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</si>
  <si>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</si>
  <si>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</si>
  <si>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</si>
  <si>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</si>
  <si>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</si>
  <si>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</si>
  <si>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</si>
  <si>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</si>
  <si>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</si>
  <si>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</si>
  <si>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</si>
  <si>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</si>
  <si>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</si>
  <si>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</si>
  <si>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</si>
  <si>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</si>
  <si>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</si>
  <si>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</si>
  <si>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</si>
  <si>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</si>
  <si>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</si>
  <si>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</si>
  <si>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</si>
  <si>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</si>
  <si>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</si>
  <si>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</si>
  <si>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</si>
  <si>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</si>
  <si>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</si>
  <si>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</si>
  <si>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</si>
  <si>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</si>
  <si>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</si>
  <si>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</si>
  <si>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</si>
  <si>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</si>
  <si>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</si>
  <si>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</si>
  <si>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</si>
  <si>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</si>
  <si>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</si>
  <si>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</si>
  <si>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</si>
  <si>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</si>
  <si>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</si>
  <si>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</si>
  <si>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</si>
  <si>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</si>
  <si>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</si>
  <si>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</si>
  <si>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</si>
  <si>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</si>
  <si>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</si>
  <si>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</si>
  <si>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</si>
  <si>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</si>
  <si>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</si>
  <si>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</si>
  <si>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</si>
  <si>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</si>
  <si>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</si>
  <si>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</si>
  <si>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</si>
  <si>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</si>
  <si>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</si>
  <si>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</si>
  <si>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</si>
  <si>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</si>
  <si>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</si>
  <si>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</si>
  <si>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</si>
  <si>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</si>
  <si>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</si>
  <si>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</si>
  <si>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</si>
  <si>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</si>
  <si>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</si>
  <si>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</si>
  <si>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</si>
  <si>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</si>
  <si>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</si>
  <si>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</si>
  <si>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</si>
  <si>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</si>
  <si>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</si>
  <si>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</si>
  <si>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</si>
  <si>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</si>
  <si>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</si>
  <si>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</si>
  <si>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</si>
  <si>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</si>
  <si>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</si>
  <si>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</si>
  <si>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</si>
  <si>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</si>
  <si>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</si>
  <si>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</si>
  <si>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</si>
  <si>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</si>
  <si>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</si>
  <si>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</si>
  <si>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</si>
  <si>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</si>
  <si>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</si>
  <si>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</si>
  <si>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</si>
  <si>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</si>
  <si>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</si>
  <si>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</si>
  <si>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</si>
  <si>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</si>
  <si>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</si>
  <si>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</si>
  <si>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</si>
  <si>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</si>
  <si>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</si>
  <si>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</si>
  <si>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</si>
  <si>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</si>
  <si>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</si>
  <si>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</si>
  <si>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</si>
  <si>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</si>
  <si>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</si>
  <si>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</si>
  <si>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</si>
  <si>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</si>
  <si>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</si>
  <si>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</si>
  <si>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</si>
  <si>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</si>
  <si>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</si>
  <si>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</si>
  <si>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</si>
  <si>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</si>
  <si>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</si>
  <si>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</si>
  <si>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</si>
  <si>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</si>
  <si>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</si>
  <si>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</si>
  <si>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</si>
  <si>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</si>
  <si>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</si>
  <si>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</si>
  <si>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</si>
  <si>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</si>
  <si>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</si>
  <si>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</si>
  <si>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</si>
  <si>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</si>
  <si>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</si>
  <si>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</si>
  <si>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</si>
  <si>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</si>
  <si>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</si>
  <si>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</si>
  <si>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</si>
  <si>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</si>
  <si>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</si>
  <si>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</si>
  <si>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</si>
  <si>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</si>
  <si>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</si>
  <si>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</si>
  <si>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</si>
  <si>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</si>
  <si>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</si>
  <si>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</si>
  <si>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</si>
  <si>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</si>
  <si>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</si>
  <si>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</si>
  <si>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</si>
  <si>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</si>
  <si>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</si>
  <si>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</si>
  <si>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</si>
  <si>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</si>
  <si>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</si>
  <si>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</si>
  <si>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</si>
  <si>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</si>
  <si>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</si>
  <si>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</si>
  <si>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</si>
  <si>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</si>
  <si>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</si>
  <si>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</si>
  <si>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</si>
  <si>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</si>
  <si>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</si>
  <si>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</si>
  <si>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</si>
  <si>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</si>
  <si>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</si>
  <si>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</si>
  <si>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</si>
  <si>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</si>
  <si>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</si>
  <si>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</si>
  <si>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</si>
  <si>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</si>
  <si>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</si>
  <si>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</si>
  <si>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</si>
  <si>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</si>
  <si>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</si>
  <si>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</si>
  <si>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</si>
  <si>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</si>
  <si>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</si>
  <si>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</si>
  <si>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</si>
  <si>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</si>
  <si>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</si>
  <si>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</si>
  <si>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</si>
  <si>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</si>
  <si>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</si>
  <si>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</si>
  <si>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</si>
  <si>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</si>
  <si>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</si>
  <si>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</si>
  <si>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</si>
  <si>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</si>
  <si>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</si>
  <si>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</si>
  <si>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</si>
  <si>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</si>
  <si>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</si>
  <si>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</si>
  <si>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</si>
  <si>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</si>
  <si>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</si>
  <si>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</si>
  <si>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</si>
  <si>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</si>
  <si>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</si>
  <si>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</si>
  <si>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</si>
  <si>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</si>
  <si>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</si>
  <si>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</si>
  <si>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</si>
  <si>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</si>
  <si>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</si>
  <si>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</si>
  <si>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</si>
  <si>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</si>
  <si>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</si>
  <si>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</si>
  <si>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</si>
  <si>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</si>
  <si>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</si>
  <si>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</si>
  <si>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</si>
  <si>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</si>
  <si>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</si>
  <si>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</si>
  <si>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</si>
  <si>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</si>
  <si>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</si>
  <si>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</si>
  <si>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</si>
  <si>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</si>
  <si>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</si>
  <si>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</si>
  <si>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</si>
  <si>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</si>
  <si>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</si>
  <si>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</si>
  <si>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</si>
  <si>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</si>
  <si>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</si>
  <si>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</si>
  <si>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</si>
  <si>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</si>
  <si>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</si>
  <si>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</si>
  <si>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</si>
  <si>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</si>
  <si>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</si>
  <si>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</si>
  <si>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</si>
  <si>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</si>
  <si>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</si>
  <si>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</si>
  <si>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</si>
  <si>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</si>
  <si>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</si>
  <si>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</si>
  <si>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</si>
  <si>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</si>
  <si>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</si>
  <si>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</si>
  <si>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</si>
  <si>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</si>
  <si>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</si>
  <si>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</si>
  <si>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</si>
  <si>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</si>
  <si>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</si>
  <si>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</si>
  <si>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</si>
  <si>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</si>
  <si>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</si>
  <si>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</si>
  <si>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</si>
  <si>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</si>
  <si>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</si>
  <si>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</si>
  <si>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</si>
  <si>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</si>
  <si>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</si>
  <si>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</si>
  <si>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</si>
  <si>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</si>
  <si>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</si>
  <si>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</si>
  <si>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</si>
  <si>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</si>
  <si>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</si>
  <si>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</si>
  <si>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</si>
  <si>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</si>
  <si>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</si>
  <si>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</si>
  <si>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</si>
  <si>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</si>
  <si>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</si>
  <si>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</si>
  <si>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</si>
  <si>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</si>
  <si>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</si>
  <si>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</si>
  <si>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</si>
  <si>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</si>
  <si>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</si>
  <si>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</si>
  <si>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</si>
  <si>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</si>
  <si>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</si>
  <si>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</si>
  <si>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</si>
  <si>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</si>
  <si>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</si>
  <si>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</si>
  <si>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</si>
  <si>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</si>
  <si>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</si>
  <si>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</si>
  <si>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</si>
  <si>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</si>
  <si>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</si>
  <si>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</si>
  <si>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</si>
  <si>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</si>
  <si>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</si>
  <si>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</si>
  <si>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</si>
  <si>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</si>
  <si>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</si>
  <si>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</si>
  <si>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</si>
  <si>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</si>
  <si>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</si>
  <si>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</si>
  <si>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</si>
  <si>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</si>
  <si>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</si>
  <si>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</si>
  <si>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</si>
  <si>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</si>
  <si>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</si>
  <si>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</si>
  <si>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</si>
  <si>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</si>
  <si>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</si>
  <si>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</si>
  <si>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</si>
  <si>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</si>
  <si>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</si>
  <si>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</si>
  <si>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</si>
  <si>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</si>
  <si>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</si>
  <si>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</si>
  <si>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</si>
  <si>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</si>
  <si>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</si>
  <si>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</si>
  <si>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</si>
  <si>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</si>
  <si>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</si>
  <si>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</si>
  <si>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</si>
  <si>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</si>
  <si>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</si>
  <si>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</si>
  <si>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</si>
  <si>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</si>
  <si>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</si>
  <si>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</si>
  <si>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</si>
  <si>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</si>
  <si>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</si>
  <si>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</si>
  <si>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</si>
  <si>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</si>
  <si>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</si>
  <si>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</si>
  <si>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</si>
  <si>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</si>
  <si>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</si>
  <si>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</si>
  <si>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</si>
  <si>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</si>
  <si>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</si>
  <si>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</si>
  <si>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</si>
  <si>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</si>
  <si>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</si>
  <si>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</si>
  <si>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</si>
  <si>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</si>
  <si>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</si>
  <si>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</si>
  <si>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</si>
  <si>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</si>
  <si>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</si>
  <si>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</si>
  <si>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</si>
  <si>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</si>
  <si>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</si>
  <si>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</si>
  <si>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</si>
  <si>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</si>
  <si>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</si>
  <si>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</si>
  <si>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</si>
  <si>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</si>
  <si>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</si>
  <si>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</si>
  <si>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</si>
  <si>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</si>
  <si>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</si>
  <si>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</si>
  <si>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</si>
  <si>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</si>
  <si>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</si>
  <si>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</si>
  <si>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</si>
  <si>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</si>
  <si>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</si>
  <si>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</si>
  <si>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</si>
  <si>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</si>
  <si>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</si>
  <si>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</si>
  <si>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</si>
  <si>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</si>
  <si>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</si>
  <si>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</si>
  <si>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</si>
  <si>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</si>
  <si>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</si>
  <si>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</si>
  <si>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</si>
  <si>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</si>
  <si>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</si>
  <si>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</si>
  <si>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</si>
  <si>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</si>
  <si>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</si>
  <si>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</si>
  <si>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</si>
  <si>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</si>
  <si>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</si>
  <si>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</si>
  <si>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</si>
  <si>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</si>
  <si>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</si>
  <si>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</si>
  <si>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</si>
  <si>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</si>
  <si>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</si>
  <si>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</si>
  <si>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</si>
  <si>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</si>
  <si>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</si>
  <si>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</si>
  <si>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</si>
  <si>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</si>
  <si>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</si>
  <si>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</si>
  <si>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</si>
  <si>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</si>
  <si>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</si>
  <si>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</si>
  <si>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</si>
  <si>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</si>
  <si>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</si>
  <si>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</si>
  <si>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</si>
  <si>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</si>
  <si>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</si>
  <si>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</si>
  <si>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</si>
  <si>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</si>
  <si>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</si>
  <si>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</si>
  <si>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</si>
  <si>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</si>
  <si>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</si>
  <si>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</si>
  <si>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</si>
  <si>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</si>
  <si>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</si>
  <si>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</si>
  <si>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</si>
  <si>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</si>
  <si>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</si>
  <si>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</si>
  <si>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</si>
  <si>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</si>
  <si>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</si>
  <si>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</si>
  <si>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</si>
  <si>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</si>
  <si>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</si>
  <si>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</si>
  <si>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</si>
  <si>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</si>
  <si>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</si>
  <si>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</si>
  <si>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</si>
  <si>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</si>
  <si>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</si>
  <si>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</si>
  <si>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</si>
  <si>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</si>
  <si>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</si>
  <si>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</si>
  <si>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</si>
  <si>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</si>
  <si>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</si>
  <si>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</si>
  <si>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</si>
  <si>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</si>
  <si>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</si>
  <si>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</si>
  <si>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</si>
  <si>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</si>
  <si>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</si>
  <si>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</si>
  <si>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</si>
  <si>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</si>
  <si>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</si>
  <si>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</si>
  <si>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</si>
  <si>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</si>
  <si>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</si>
  <si>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</si>
  <si>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</si>
  <si>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</si>
  <si>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</si>
  <si>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</si>
  <si>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</si>
  <si>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</si>
  <si>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</si>
  <si>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</si>
  <si>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</si>
  <si>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</si>
  <si>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</si>
  <si>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</si>
  <si>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</si>
  <si>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</si>
  <si>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</si>
  <si>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</si>
  <si>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</si>
  <si>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</si>
  <si>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</si>
  <si>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</si>
  <si>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</si>
  <si>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</si>
  <si>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</si>
  <si>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</si>
  <si>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</si>
  <si>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</si>
  <si>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</si>
  <si>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</si>
  <si>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</si>
  <si>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</si>
  <si>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</si>
  <si>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</si>
  <si>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</si>
  <si>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</si>
  <si>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</si>
  <si>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</si>
  <si>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</si>
  <si>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</si>
  <si>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</si>
  <si>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</si>
  <si>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</si>
  <si>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</si>
  <si>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</si>
  <si>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</si>
  <si>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</si>
  <si>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</si>
  <si>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</si>
  <si>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</si>
  <si>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</si>
  <si>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</si>
  <si>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</si>
  <si>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</si>
  <si>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</si>
  <si>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</si>
  <si>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</si>
  <si>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</si>
  <si>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</si>
  <si>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</si>
  <si>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</si>
  <si>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</si>
  <si>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</si>
  <si>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</si>
  <si>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</si>
  <si>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</si>
  <si>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</si>
  <si>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</si>
  <si>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</si>
  <si>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</si>
  <si>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</si>
  <si>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</si>
  <si>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</si>
  <si>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</si>
  <si>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</si>
  <si>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</si>
  <si>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</si>
  <si>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</si>
  <si>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</si>
  <si>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</si>
  <si>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</si>
  <si>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</si>
  <si>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</si>
  <si>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</si>
  <si>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</si>
  <si>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</si>
  <si>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</si>
  <si>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</si>
  <si>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</si>
  <si>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</si>
  <si>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</si>
  <si>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</si>
  <si>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</si>
  <si>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</si>
  <si>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</si>
  <si>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</si>
  <si>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</si>
  <si>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</si>
  <si>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</si>
  <si>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</si>
  <si>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</si>
  <si>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</si>
  <si>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</si>
  <si>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</si>
  <si>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</si>
  <si>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</si>
  <si>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</si>
  <si>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</si>
  <si>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</si>
  <si>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</si>
  <si>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</si>
  <si>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</si>
  <si>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</si>
  <si>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</si>
  <si>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</si>
  <si>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</si>
  <si>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</si>
  <si>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</si>
  <si>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</si>
  <si>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</si>
  <si>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</si>
  <si>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</si>
  <si>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</si>
  <si>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</si>
  <si>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</si>
  <si>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</si>
  <si>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</si>
  <si>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</si>
  <si>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</si>
  <si>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</si>
  <si>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</si>
  <si>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</si>
  <si>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</si>
  <si>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</si>
  <si>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</si>
  <si>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</si>
  <si>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</si>
  <si>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</si>
  <si>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</si>
  <si>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</si>
  <si>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</si>
  <si>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</si>
  <si>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</si>
  <si>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</si>
  <si>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</si>
  <si>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</si>
  <si>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</si>
  <si>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</si>
  <si>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</si>
  <si>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</si>
  <si>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</si>
  <si>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</si>
  <si>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</si>
  <si>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</si>
  <si>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</si>
  <si>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</si>
  <si>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</si>
  <si>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</si>
  <si>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</si>
  <si>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</si>
  <si>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</si>
  <si>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</si>
  <si>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</si>
  <si>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</si>
  <si>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</si>
  <si>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</si>
  <si>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</si>
  <si>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</si>
  <si>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</si>
  <si>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</si>
  <si>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</si>
  <si>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</si>
  <si>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</si>
  <si>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</si>
  <si>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</si>
  <si>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</si>
  <si>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</si>
  <si>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</si>
  <si>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</si>
  <si>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</si>
  <si>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</si>
  <si>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</si>
  <si>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</si>
  <si>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</si>
  <si>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</si>
  <si>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</si>
  <si>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</si>
  <si>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</si>
  <si>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</si>
  <si>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</si>
  <si>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</si>
  <si>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</si>
  <si>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</si>
  <si>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</si>
  <si>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</si>
  <si>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</si>
  <si>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</si>
  <si>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</si>
  <si>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</si>
  <si>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</si>
  <si>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</si>
  <si>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</si>
  <si>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</si>
  <si>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</si>
  <si>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</si>
  <si>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</si>
  <si>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</si>
  <si>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</si>
  <si>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</si>
  <si>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</si>
  <si>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</si>
  <si>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</si>
  <si>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</si>
  <si>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</si>
  <si>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</si>
  <si>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</si>
  <si>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</si>
  <si>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</si>
  <si>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</si>
  <si>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</si>
  <si>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</si>
  <si>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</si>
  <si>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</si>
  <si>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</si>
  <si>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</si>
  <si>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</si>
  <si>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</si>
  <si>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</si>
  <si>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</si>
  <si>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</si>
  <si>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</si>
  <si>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</si>
  <si>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</si>
  <si>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</si>
  <si>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</si>
  <si>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</si>
  <si>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</si>
  <si>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</si>
  <si>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</si>
  <si>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</si>
  <si>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</si>
  <si>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</si>
  <si>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</si>
  <si>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</si>
  <si>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</si>
  <si>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</si>
  <si>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</si>
  <si>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</si>
  <si>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</si>
  <si>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</si>
  <si>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</si>
  <si>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</si>
  <si>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</si>
  <si>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</si>
  <si>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</si>
  <si>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</si>
  <si>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</si>
  <si>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</si>
  <si>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</si>
  <si>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</si>
  <si>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</si>
  <si>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</si>
  <si>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</si>
  <si>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</si>
  <si>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</si>
  <si>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</si>
  <si>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</si>
  <si>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</si>
  <si>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</si>
  <si>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</si>
  <si>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</si>
  <si>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</si>
  <si>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</si>
  <si>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</si>
  <si>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</si>
  <si>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</si>
  <si>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</si>
  <si>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</si>
  <si>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</si>
  <si>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</si>
  <si>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</si>
  <si>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</si>
  <si>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</si>
  <si>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</si>
  <si>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</si>
  <si>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</si>
  <si>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</si>
  <si>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</si>
  <si>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</si>
  <si>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</si>
  <si>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</si>
  <si>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</si>
  <si>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</si>
  <si>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</si>
  <si>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</si>
  <si>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</si>
  <si>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</si>
  <si>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</si>
  <si>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</si>
  <si>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</si>
  <si>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</si>
  <si>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</si>
  <si>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</si>
  <si>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</si>
  <si>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</si>
  <si>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</si>
  <si>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</si>
  <si>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</si>
  <si>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</si>
  <si>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</si>
  <si>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</si>
  <si>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</si>
  <si>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</si>
  <si>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</si>
  <si>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</si>
  <si>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</si>
  <si>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</si>
  <si>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</si>
  <si>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</si>
  <si>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</si>
  <si>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</si>
  <si>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</si>
  <si>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</si>
  <si>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</si>
  <si>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</si>
  <si>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</si>
  <si>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</si>
  <si>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</si>
  <si>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</si>
  <si>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</si>
  <si>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</si>
  <si>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</si>
  <si>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</si>
  <si>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</si>
  <si>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</si>
  <si>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</si>
  <si>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</si>
  <si>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</si>
  <si>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</si>
  <si>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</si>
  <si>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</si>
  <si>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</si>
  <si>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</si>
  <si>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</si>
  <si>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</si>
  <si>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</si>
  <si>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</si>
  <si>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</si>
  <si>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</si>
  <si>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</si>
  <si>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</si>
  <si>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</si>
  <si>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</si>
  <si>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</si>
  <si>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</si>
  <si>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</si>
  <si>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</si>
  <si>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</si>
  <si>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</si>
  <si>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</si>
  <si>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</si>
  <si>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</si>
  <si>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</si>
  <si>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</si>
  <si>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</si>
  <si>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</si>
  <si>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</si>
  <si>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</si>
  <si>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</si>
  <si>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</si>
  <si>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</si>
  <si>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</si>
  <si>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</si>
  <si>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</si>
  <si>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</si>
  <si>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</si>
  <si>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</si>
  <si>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</si>
  <si>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</si>
  <si>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</si>
  <si>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</si>
  <si>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</si>
  <si>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</si>
  <si>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</si>
  <si>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</si>
  <si>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</si>
  <si>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</si>
  <si>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</si>
  <si>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</si>
  <si>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</si>
  <si>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</si>
  <si>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</si>
  <si>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</si>
  <si>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</si>
  <si>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</si>
  <si>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</si>
  <si>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</si>
  <si>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</si>
  <si>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</si>
  <si>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</si>
  <si>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</si>
  <si>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</si>
  <si>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</si>
  <si>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</si>
  <si>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</si>
  <si>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</si>
  <si>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</si>
  <si>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</si>
  <si>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</si>
  <si>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</si>
  <si>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</si>
  <si>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</si>
  <si>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</si>
  <si>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</si>
  <si>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</si>
  <si>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</si>
  <si>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</si>
  <si>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</si>
  <si>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</si>
  <si>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</si>
  <si>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</si>
  <si>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</si>
  <si>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</si>
  <si>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</si>
  <si>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</si>
  <si>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</si>
  <si>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</si>
  <si>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</si>
  <si>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</si>
  <si>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</si>
  <si>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</si>
  <si>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</si>
  <si>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</si>
  <si>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</si>
  <si>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</si>
  <si>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</si>
  <si>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</si>
  <si>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</si>
  <si>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</si>
  <si>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</si>
  <si>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</si>
  <si>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</si>
  <si>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</si>
  <si>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</si>
  <si>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</si>
  <si>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</si>
  <si>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</si>
  <si>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</si>
  <si>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</si>
  <si>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</si>
  <si>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</si>
  <si>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</si>
  <si>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</si>
  <si>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</si>
  <si>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</si>
  <si>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</si>
  <si>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</si>
  <si>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</si>
  <si>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</si>
  <si>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</si>
  <si>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</si>
  <si>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</si>
  <si>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</si>
  <si>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</si>
  <si>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</si>
  <si>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</si>
  <si>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</si>
  <si>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</si>
  <si>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</si>
  <si>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</si>
  <si>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</si>
  <si>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</si>
  <si>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</si>
  <si>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</si>
  <si>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</si>
  <si>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</si>
  <si>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</si>
  <si>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</si>
  <si>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</si>
  <si>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</si>
  <si>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</si>
  <si>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</si>
  <si>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</si>
  <si>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</si>
  <si>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</si>
  <si>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</si>
  <si>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</si>
  <si>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</si>
  <si>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</si>
  <si>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</si>
  <si>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</si>
  <si>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</si>
  <si>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</si>
  <si>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</si>
  <si>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</si>
  <si>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</si>
  <si>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</si>
  <si>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</si>
  <si>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</si>
  <si>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</si>
  <si>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</si>
  <si>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</si>
  <si>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</si>
  <si>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</si>
  <si>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</si>
  <si>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</si>
  <si>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</si>
  <si>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</si>
  <si>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</si>
  <si>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</si>
  <si>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</si>
  <si>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</si>
  <si>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</si>
  <si>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</si>
  <si>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</si>
  <si>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</si>
  <si>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</si>
  <si>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</si>
  <si>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</si>
  <si>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</si>
  <si>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</si>
  <si>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</si>
  <si>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</si>
  <si>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</si>
  <si>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</si>
  <si>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</si>
  <si>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</si>
  <si>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</si>
  <si>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</si>
  <si>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</si>
  <si>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</si>
  <si>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</si>
  <si>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</si>
  <si>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</si>
  <si>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</si>
  <si>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</si>
  <si>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</si>
  <si>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</si>
  <si>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</si>
  <si>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</si>
  <si>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</si>
  <si>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</si>
  <si>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</si>
  <si>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</si>
  <si>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</si>
  <si>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</si>
  <si>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</si>
  <si>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</si>
  <si>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</si>
  <si>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</si>
  <si>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</si>
  <si>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</si>
  <si>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</si>
  <si>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</si>
  <si>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</si>
  <si>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</si>
  <si>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</si>
  <si>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</si>
  <si>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</si>
  <si>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</si>
  <si>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</si>
  <si>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</si>
  <si>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</si>
  <si>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</si>
  <si>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</si>
  <si>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</si>
  <si>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</si>
  <si>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</si>
  <si>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</si>
  <si>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</si>
  <si>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</si>
  <si>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</si>
  <si>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</si>
  <si>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</si>
  <si>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</si>
  <si>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</si>
  <si>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</si>
  <si>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</si>
  <si>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</si>
  <si>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</si>
  <si>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</si>
  <si>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</si>
  <si>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</si>
  <si>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</si>
  <si>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</si>
  <si>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</si>
  <si>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</si>
  <si>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</si>
  <si>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</si>
  <si>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</si>
  <si>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</si>
  <si>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</si>
  <si>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</si>
  <si>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</si>
  <si>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</si>
  <si>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</si>
  <si>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</si>
  <si>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</si>
  <si>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</si>
  <si>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</si>
  <si>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</si>
  <si>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</si>
  <si>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</si>
  <si>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</si>
  <si>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</si>
  <si>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</si>
  <si>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</si>
  <si>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</si>
  <si>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</si>
  <si>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</si>
  <si>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</si>
  <si>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</si>
  <si>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</si>
  <si>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</si>
  <si>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</si>
  <si>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</si>
  <si>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</si>
  <si>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</si>
  <si>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</si>
  <si>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</si>
  <si>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</si>
  <si>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</si>
  <si>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</si>
  <si>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</si>
  <si>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</si>
  <si>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</si>
  <si>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</si>
  <si>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</si>
  <si>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</si>
  <si>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</si>
  <si>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</si>
  <si>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</si>
  <si>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</si>
  <si>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</si>
  <si>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</si>
  <si>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</si>
  <si>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</si>
  <si>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</si>
  <si>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</si>
  <si>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</si>
  <si>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</si>
  <si>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</si>
  <si>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</si>
  <si>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</si>
  <si>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</si>
  <si>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</si>
  <si>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</si>
  <si>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</si>
  <si>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</si>
  <si>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</si>
  <si>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</si>
  <si>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</si>
  <si>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</si>
  <si>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</si>
  <si>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</si>
  <si>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</si>
  <si>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</si>
  <si>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</si>
  <si>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</si>
  <si>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</si>
  <si>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</si>
  <si>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</si>
  <si>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</si>
  <si>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</si>
  <si>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</si>
  <si>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</si>
  <si>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</si>
  <si>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</si>
  <si>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</si>
  <si>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</si>
  <si>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</si>
  <si>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</si>
  <si>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</si>
  <si>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</si>
  <si>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</si>
  <si>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</si>
  <si>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</si>
  <si>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</si>
  <si>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</si>
  <si>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</si>
  <si>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</si>
  <si>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</si>
  <si>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</si>
  <si>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</si>
  <si>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</si>
  <si>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</si>
  <si>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</si>
  <si>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</si>
  <si>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</si>
  <si>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</si>
  <si>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</si>
  <si>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</si>
  <si>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</si>
  <si>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</si>
  <si>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</si>
  <si>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</si>
  <si>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</si>
  <si>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</si>
  <si>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</si>
  <si>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</si>
  <si>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</si>
  <si>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</si>
  <si>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</si>
  <si>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</si>
  <si>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</si>
  <si>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</si>
  <si>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</si>
  <si>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</si>
  <si>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</si>
  <si>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</si>
  <si>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</si>
  <si>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</si>
  <si>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</si>
  <si>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</si>
  <si>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</si>
  <si>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</si>
  <si>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</si>
  <si>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</si>
  <si>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</si>
  <si>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</si>
  <si>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</si>
  <si>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</si>
  <si>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</si>
  <si>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</si>
  <si>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</si>
  <si>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</si>
  <si>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</si>
  <si>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</si>
  <si>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</si>
  <si>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</si>
  <si>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</si>
  <si>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</si>
  <si>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</si>
  <si>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</si>
  <si>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</si>
  <si>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</si>
  <si>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</si>
  <si>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</si>
  <si>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</si>
  <si>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</si>
  <si>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</si>
  <si>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</si>
  <si>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</si>
  <si>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</si>
  <si>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</si>
  <si>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</si>
  <si>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</si>
  <si>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</si>
  <si>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</si>
  <si>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</si>
  <si>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</si>
  <si>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</si>
  <si>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</si>
  <si>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</si>
  <si>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</si>
  <si>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</si>
  <si>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</si>
  <si>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</si>
  <si>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</si>
  <si>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</si>
  <si>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</si>
  <si>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</si>
  <si>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</si>
  <si>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</si>
  <si>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</si>
  <si>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</si>
  <si>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</si>
  <si>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</si>
  <si>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</si>
  <si>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</si>
  <si>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</si>
  <si>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</si>
  <si>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</si>
  <si>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</si>
  <si>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</si>
  <si>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</si>
  <si>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</si>
  <si>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</si>
  <si>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</si>
  <si>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</si>
  <si>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</si>
  <si>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</si>
  <si>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</si>
  <si>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</si>
  <si>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</si>
  <si>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</si>
  <si>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</si>
  <si>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</si>
  <si>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</si>
  <si>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</si>
  <si>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</si>
  <si>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</si>
  <si>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</si>
  <si>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</si>
  <si>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</si>
  <si>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</si>
  <si>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</si>
  <si>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</si>
  <si>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</si>
  <si>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</si>
  <si>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</si>
  <si>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</si>
  <si>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</si>
  <si>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</si>
  <si>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</si>
  <si>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</si>
  <si>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</si>
  <si>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</si>
  <si>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</si>
  <si>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</si>
  <si>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</si>
  <si>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</si>
  <si>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</si>
  <si>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</si>
  <si>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</si>
  <si>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</si>
  <si>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</si>
  <si>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</si>
  <si>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</si>
  <si>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</si>
  <si>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</si>
  <si>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</si>
  <si>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</si>
  <si>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</si>
  <si>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</si>
  <si>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</si>
  <si>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</si>
  <si>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</si>
  <si>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</si>
  <si>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</si>
  <si>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</si>
  <si>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</si>
  <si>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</si>
  <si>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</si>
  <si>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</si>
  <si>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</si>
  <si>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</si>
  <si>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</si>
  <si>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</si>
  <si>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</si>
  <si>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</si>
  <si>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</si>
  <si>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</si>
  <si>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</si>
  <si>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</si>
  <si>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</si>
  <si>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</si>
  <si>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</si>
  <si>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</si>
  <si>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</si>
  <si>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</si>
  <si>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</si>
  <si>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</si>
  <si>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</si>
  <si>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</si>
  <si>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</si>
  <si>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</si>
  <si>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</si>
  <si>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</si>
  <si>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</si>
  <si>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</si>
  <si>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</si>
  <si>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</si>
  <si>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</si>
  <si>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</si>
  <si>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</si>
  <si>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</si>
  <si>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</si>
  <si>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</si>
  <si>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</si>
  <si>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</si>
  <si>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</si>
  <si>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</si>
  <si>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</si>
  <si>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</si>
  <si>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</si>
  <si>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</si>
  <si>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</si>
  <si>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</si>
  <si>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</si>
  <si>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</si>
  <si>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</si>
  <si>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</si>
  <si>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</si>
  <si>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</si>
  <si>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</si>
  <si>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</si>
  <si>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</si>
  <si>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</si>
  <si>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</si>
  <si>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</si>
  <si>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</si>
  <si>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</si>
  <si>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</si>
  <si>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</si>
  <si>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</si>
  <si>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</si>
  <si>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</si>
  <si>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</si>
  <si>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</si>
  <si>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</si>
  <si>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</si>
  <si>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</si>
  <si>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</si>
  <si>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</si>
  <si>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</si>
  <si>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</si>
  <si>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</si>
  <si>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</si>
  <si>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</si>
  <si>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</si>
  <si>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</si>
  <si>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</si>
  <si>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</si>
  <si>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</si>
  <si>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</si>
  <si>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</si>
  <si>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</si>
  <si>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</si>
  <si>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</si>
  <si>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</si>
  <si>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</si>
  <si>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</si>
  <si>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</si>
  <si>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</si>
  <si>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</si>
  <si>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</si>
  <si>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</si>
  <si>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</si>
  <si>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</si>
  <si>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</si>
  <si>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</si>
  <si>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</si>
  <si>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</si>
  <si>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</si>
  <si>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</si>
  <si>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</si>
  <si>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</si>
  <si>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</si>
  <si>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</si>
  <si>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</si>
  <si>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</si>
  <si>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</si>
  <si>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</si>
  <si>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</si>
  <si>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</si>
  <si>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</si>
  <si>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</si>
  <si>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</si>
  <si>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</si>
  <si>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</si>
  <si>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</si>
  <si>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</si>
  <si>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</si>
  <si>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</si>
  <si>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</si>
  <si>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</si>
  <si>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</si>
  <si>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</si>
  <si>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</si>
  <si>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</si>
  <si>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</si>
  <si>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</si>
  <si>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</si>
  <si>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</si>
  <si>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</si>
  <si>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</si>
  <si>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</si>
  <si>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</si>
  <si>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</si>
  <si>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</si>
  <si>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</si>
  <si>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</si>
  <si>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</si>
  <si>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</si>
  <si>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</si>
  <si>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</si>
  <si>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</si>
  <si>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</si>
  <si>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</si>
  <si>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</si>
  <si>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</si>
  <si>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</si>
  <si>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</si>
  <si>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</si>
  <si>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</si>
  <si>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</si>
  <si>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</si>
  <si>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</si>
  <si>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</si>
  <si>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</si>
  <si>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</si>
  <si>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</si>
  <si>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</si>
  <si>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</si>
  <si>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</si>
  <si>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</si>
  <si>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</si>
  <si>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</si>
  <si>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</si>
  <si>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</si>
  <si>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</si>
  <si>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</si>
  <si>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</si>
  <si>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</si>
  <si>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</si>
  <si>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</si>
  <si>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</si>
  <si>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</si>
  <si>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</si>
  <si>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</si>
  <si>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</si>
  <si>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</si>
  <si>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</si>
  <si>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</si>
  <si>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</si>
  <si>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</si>
  <si>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</si>
  <si>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</si>
  <si>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</si>
  <si>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</si>
  <si>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</si>
  <si>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</si>
  <si>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</si>
  <si>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</si>
  <si>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</si>
  <si>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</si>
  <si>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</si>
  <si>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</si>
  <si>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</si>
  <si>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</si>
  <si>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</si>
  <si>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</si>
  <si>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</si>
  <si>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</si>
  <si>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</si>
  <si>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</si>
  <si>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</si>
  <si>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</si>
  <si>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</si>
  <si>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</si>
  <si>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</si>
  <si>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</si>
  <si>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</si>
  <si>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</si>
  <si>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</si>
  <si>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</si>
  <si>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</si>
  <si>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</si>
  <si>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</si>
  <si>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</si>
  <si>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</si>
  <si>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</si>
  <si>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</si>
  <si>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</si>
  <si>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</si>
  <si>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</si>
  <si>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</si>
  <si>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</si>
  <si>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</si>
  <si>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</si>
  <si>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</si>
  <si>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</si>
  <si>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</si>
  <si>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</si>
  <si>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</si>
  <si>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</si>
  <si>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</si>
  <si>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</si>
  <si>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</si>
  <si>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</si>
  <si>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</si>
  <si>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</si>
  <si>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</si>
  <si>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</si>
  <si>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</si>
  <si>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</si>
  <si>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</si>
  <si>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</si>
  <si>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</si>
  <si>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</si>
  <si>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</si>
  <si>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</si>
  <si>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</si>
  <si>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</si>
  <si>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</si>
  <si>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</si>
  <si>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</si>
  <si>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</si>
  <si>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</si>
  <si>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</si>
  <si>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</si>
  <si>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</si>
  <si>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</si>
  <si>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</si>
  <si>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</si>
  <si>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</si>
  <si>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</si>
  <si>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</si>
  <si>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</si>
  <si>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</si>
  <si>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</si>
  <si>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</si>
  <si>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</si>
  <si>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</si>
  <si>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</si>
  <si>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</si>
  <si>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</si>
  <si>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</si>
  <si>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</si>
  <si>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</si>
  <si>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</si>
  <si>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</si>
  <si>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</si>
  <si>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</si>
  <si>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</si>
  <si>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</si>
  <si>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</si>
  <si>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</si>
  <si>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</si>
  <si>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</si>
  <si>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</si>
  <si>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</si>
  <si>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</si>
  <si>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</si>
  <si>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</si>
  <si>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</si>
  <si>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</si>
  <si>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</si>
  <si>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</si>
  <si>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</si>
  <si>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</si>
  <si>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</si>
  <si>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</si>
  <si>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</si>
  <si>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</si>
  <si>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</si>
  <si>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</si>
  <si>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</si>
  <si>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</si>
  <si>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</si>
  <si>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</si>
  <si>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</si>
  <si>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</si>
  <si>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</si>
  <si>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</si>
  <si>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</si>
  <si>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</si>
  <si>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</si>
  <si>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</si>
  <si>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</si>
  <si>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</si>
  <si>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</si>
  <si>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</si>
  <si>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</si>
  <si>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</si>
  <si>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</si>
  <si>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</si>
  <si>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</si>
  <si>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</si>
  <si>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</si>
  <si>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</si>
  <si>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</si>
  <si>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</si>
  <si>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</si>
  <si>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</si>
  <si>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</si>
  <si>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</si>
  <si>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</si>
  <si>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</si>
  <si>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</si>
  <si>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</si>
  <si>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</si>
  <si>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</si>
  <si>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</si>
  <si>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</si>
  <si>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</si>
  <si>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</si>
  <si>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</si>
  <si>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</si>
  <si>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</si>
  <si>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</si>
  <si>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</si>
  <si>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</si>
  <si>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</si>
  <si>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</si>
  <si>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</si>
  <si>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</si>
  <si>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</si>
  <si>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</si>
  <si>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</si>
  <si>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</si>
  <si>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</si>
  <si>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</si>
  <si>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</si>
  <si>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</si>
  <si>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</si>
  <si>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</si>
  <si>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</si>
  <si>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</si>
  <si>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</si>
  <si>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</si>
  <si>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</si>
  <si>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</si>
  <si>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</si>
  <si>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</si>
  <si>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</si>
  <si>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</si>
  <si>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</si>
  <si>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</si>
  <si>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</si>
  <si>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</si>
  <si>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</si>
  <si>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</si>
  <si>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</si>
  <si>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</si>
  <si>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</si>
  <si>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</si>
  <si>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</si>
  <si>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</si>
  <si>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</si>
  <si>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</si>
  <si>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</si>
  <si>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</si>
  <si>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</si>
  <si>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</si>
  <si>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</si>
  <si>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</si>
  <si>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</si>
  <si>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</si>
  <si>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</si>
  <si>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</si>
  <si>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</si>
  <si>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</si>
  <si>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</si>
  <si>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</si>
  <si>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</si>
  <si>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</si>
  <si>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</si>
  <si>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</si>
  <si>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</si>
  <si>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</si>
  <si>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</si>
  <si>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</si>
  <si>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</si>
  <si>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</si>
  <si>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</si>
  <si>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</si>
  <si>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</si>
  <si>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</si>
  <si>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</si>
  <si>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</si>
  <si>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</si>
  <si>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</si>
  <si>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</si>
  <si>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</si>
  <si>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</si>
  <si>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</si>
  <si>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</si>
  <si>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</si>
  <si>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</si>
  <si>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</si>
  <si>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</si>
  <si>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</si>
  <si>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</si>
  <si>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</si>
  <si>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</si>
  <si>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</si>
  <si>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</si>
  <si>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</si>
  <si>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</si>
  <si>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</si>
  <si>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</si>
  <si>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</si>
  <si>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</si>
  <si>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</si>
  <si>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</si>
  <si>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</si>
  <si>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</si>
  <si>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</si>
  <si>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</si>
  <si>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</si>
  <si>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</si>
  <si>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</si>
  <si>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</si>
  <si>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</si>
  <si>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</si>
  <si>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</si>
  <si>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</si>
  <si>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</si>
  <si>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</si>
  <si>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</si>
  <si>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</si>
  <si>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</si>
  <si>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</si>
  <si>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</si>
  <si>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</si>
  <si>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</si>
  <si>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</si>
  <si>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</si>
  <si>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</si>
  <si>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</si>
  <si>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</si>
  <si>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</si>
  <si>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</si>
  <si>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</si>
  <si>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</si>
  <si>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</si>
  <si>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</si>
  <si>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</si>
  <si>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</si>
  <si>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</si>
  <si>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</si>
  <si>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</si>
  <si>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</si>
  <si>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</si>
  <si>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</si>
  <si>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</si>
  <si>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</si>
  <si>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</si>
  <si>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</si>
  <si>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</si>
  <si>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</si>
  <si>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</si>
  <si>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</si>
  <si>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</si>
  <si>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</si>
  <si>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</si>
  <si>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</si>
  <si>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</si>
  <si>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</si>
  <si>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</si>
  <si>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</si>
  <si>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</si>
  <si>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</si>
  <si>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</si>
  <si>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</si>
  <si>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</si>
  <si>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</si>
  <si>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</si>
  <si>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</si>
  <si>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</si>
  <si>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</si>
  <si>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</si>
  <si>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</si>
  <si>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</si>
  <si>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</si>
  <si>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</si>
  <si>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</si>
  <si>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</si>
  <si>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</si>
  <si>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</si>
  <si>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</si>
  <si>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</si>
  <si>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</si>
  <si>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</si>
  <si>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</si>
  <si>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</si>
  <si>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</si>
  <si>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</si>
  <si>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</si>
  <si>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</si>
  <si>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</si>
  <si>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</si>
  <si>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</si>
  <si>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</si>
  <si>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</si>
  <si>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</si>
  <si>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</si>
  <si>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</si>
  <si>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</si>
  <si>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</si>
  <si>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</si>
  <si>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</si>
  <si>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</si>
  <si>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</si>
  <si>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</si>
  <si>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</si>
  <si>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</si>
  <si>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</si>
  <si>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</si>
  <si>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</si>
  <si>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</si>
  <si>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</si>
  <si>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</si>
  <si>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</si>
  <si>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</si>
  <si>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</si>
  <si>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</si>
  <si>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</si>
  <si>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</si>
  <si>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</si>
  <si>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</si>
  <si>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</si>
  <si>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</si>
  <si>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</si>
  <si>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</si>
  <si>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</si>
  <si>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</si>
  <si>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</si>
  <si>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</si>
  <si>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</si>
  <si>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</si>
  <si>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</si>
  <si>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</si>
  <si>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</si>
  <si>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</si>
  <si>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</si>
  <si>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</si>
  <si>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</si>
  <si>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</si>
  <si>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</si>
  <si>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</si>
  <si>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</si>
  <si>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</si>
  <si>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</si>
  <si>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</si>
  <si>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</si>
  <si>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</si>
  <si>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</si>
  <si>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</si>
  <si>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</si>
  <si>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</si>
  <si>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</si>
  <si>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</si>
  <si>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</si>
  <si>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</si>
  <si>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</si>
  <si>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</si>
  <si>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</si>
  <si>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</si>
  <si>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</si>
  <si>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</si>
  <si>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</si>
  <si>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</si>
  <si>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</si>
  <si>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</si>
  <si>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</si>
  <si>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</si>
  <si>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</si>
  <si>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</si>
  <si>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</si>
  <si>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</si>
  <si>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</si>
  <si>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</si>
  <si>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</si>
  <si>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</si>
  <si>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</si>
  <si>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</si>
  <si>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</si>
  <si>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</si>
  <si>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</si>
  <si>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</si>
  <si>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</si>
  <si>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</si>
  <si>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</si>
  <si>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</si>
  <si>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</si>
  <si>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</si>
  <si>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</si>
  <si>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</si>
  <si>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</si>
  <si>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</si>
  <si>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</si>
  <si>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</si>
  <si>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</si>
  <si>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</si>
  <si>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</si>
  <si>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</si>
  <si>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</si>
  <si>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</si>
  <si>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</si>
  <si>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</si>
  <si>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</si>
  <si>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</si>
  <si>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</si>
  <si>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</si>
  <si>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</si>
  <si>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</si>
  <si>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</si>
  <si>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</si>
  <si>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</si>
  <si>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</si>
  <si>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</si>
  <si>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</si>
  <si>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</si>
  <si>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</si>
  <si>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</si>
  <si>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</si>
  <si>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</si>
  <si>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</si>
  <si>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</si>
  <si>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</si>
  <si>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</si>
  <si>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</si>
  <si>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</si>
  <si>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</si>
  <si>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</si>
  <si>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</si>
  <si>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</si>
  <si>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</si>
  <si>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</si>
  <si>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</si>
  <si>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</si>
  <si>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</si>
  <si>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</si>
  <si>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</si>
  <si>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</si>
  <si>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</si>
  <si>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</si>
  <si>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</si>
  <si>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</si>
  <si>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</si>
  <si>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</si>
  <si>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</si>
  <si>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</si>
  <si>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</si>
  <si>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</si>
  <si>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</si>
  <si>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</si>
  <si>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</si>
  <si>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</si>
  <si>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</si>
  <si>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</si>
  <si>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</si>
  <si>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</si>
  <si>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</si>
  <si>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</si>
  <si>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</si>
  <si>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</si>
  <si>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</si>
  <si>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</si>
  <si>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</si>
  <si>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</si>
  <si>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</si>
  <si>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</si>
  <si>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</si>
  <si>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</si>
  <si>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</si>
  <si>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</si>
  <si>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</si>
  <si>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</si>
  <si>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</si>
  <si>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</si>
  <si>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</si>
  <si>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</si>
  <si>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</si>
  <si>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</si>
  <si>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</si>
  <si>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</si>
  <si>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</si>
  <si>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</si>
  <si>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</si>
  <si>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</si>
  <si>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</si>
  <si>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</si>
  <si>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</si>
  <si>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</si>
  <si>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</si>
  <si>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</si>
  <si>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</si>
  <si>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</si>
  <si>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</si>
  <si>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</si>
  <si>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</si>
  <si>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</si>
  <si>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</si>
  <si>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</si>
  <si>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</si>
  <si>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</si>
  <si>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</si>
  <si>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</si>
  <si>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</si>
  <si>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</si>
  <si>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</si>
  <si>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</si>
  <si>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</si>
  <si>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</si>
  <si>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</si>
  <si>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</si>
  <si>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</si>
  <si>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</si>
  <si>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</si>
  <si>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</si>
  <si>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</si>
  <si>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</si>
  <si>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</si>
  <si>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</si>
  <si>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</si>
  <si>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</si>
  <si>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</si>
  <si>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</si>
  <si>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</si>
  <si>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</si>
  <si>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</si>
  <si>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</si>
  <si>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</si>
  <si>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</si>
  <si>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</si>
  <si>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</si>
  <si>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</si>
  <si>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</si>
  <si>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</si>
  <si>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</si>
  <si>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</si>
  <si>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</si>
  <si>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</si>
  <si>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</si>
  <si>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</si>
  <si>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</si>
  <si>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</si>
  <si>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</si>
  <si>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</si>
  <si>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</si>
  <si>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</si>
  <si>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</si>
  <si>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</si>
  <si>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</si>
  <si>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</si>
  <si>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</si>
  <si>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</si>
  <si>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</si>
  <si>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</si>
  <si>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</si>
  <si>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</si>
  <si>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</si>
  <si>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</si>
  <si>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</si>
  <si>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</si>
  <si>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</si>
  <si>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</si>
  <si>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</si>
  <si>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</si>
  <si>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</si>
  <si>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</si>
  <si>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</si>
  <si>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</si>
  <si>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</si>
  <si>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</si>
  <si>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</si>
  <si>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</si>
  <si>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</si>
  <si>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</si>
  <si>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</si>
  <si>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</si>
  <si>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</si>
  <si>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</si>
  <si>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</si>
  <si>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</si>
  <si>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</si>
  <si>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</si>
  <si>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</si>
  <si>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</si>
  <si>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</si>
  <si>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</si>
  <si>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</si>
  <si>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</si>
  <si>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</si>
  <si>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</si>
  <si>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</si>
  <si>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</si>
  <si>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</si>
  <si>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</si>
  <si>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</si>
  <si>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</si>
  <si>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</si>
  <si>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</si>
  <si>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</si>
  <si>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</si>
  <si>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</si>
  <si>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</si>
  <si>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</si>
  <si>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</si>
  <si>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</si>
  <si>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</si>
  <si>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</si>
  <si>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</si>
  <si>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</si>
  <si>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</si>
  <si>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</si>
  <si>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</si>
  <si>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</si>
  <si>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</si>
  <si>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</si>
  <si>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</si>
  <si>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</si>
  <si>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</si>
  <si>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</si>
  <si>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</si>
  <si>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</si>
  <si>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</si>
  <si>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</si>
  <si>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</si>
  <si>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</si>
  <si>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</si>
  <si>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</si>
  <si>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</si>
  <si>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</si>
  <si>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</si>
  <si>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</si>
  <si>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</si>
  <si>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</si>
  <si>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</si>
  <si>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</si>
  <si>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</si>
  <si>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</si>
  <si>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</si>
  <si>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</si>
  <si>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</si>
  <si>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</si>
  <si>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</si>
  <si>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</si>
  <si>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</si>
  <si>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</si>
  <si>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</si>
  <si>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</si>
  <si>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</si>
  <si>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</si>
  <si>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</si>
  <si>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</si>
  <si>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</si>
  <si>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</si>
  <si>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</si>
  <si>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</si>
  <si>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</si>
  <si>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</si>
  <si>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</si>
  <si>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</si>
  <si>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</si>
  <si>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</si>
  <si>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</si>
  <si>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</si>
  <si>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</si>
  <si>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</si>
  <si>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</si>
  <si>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</si>
  <si>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</si>
  <si>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</si>
  <si>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</si>
  <si>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</si>
  <si>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</si>
  <si>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</si>
  <si>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</si>
  <si>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</si>
  <si>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</si>
  <si>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</si>
  <si>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</si>
  <si>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</si>
  <si>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</si>
  <si>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</si>
  <si>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</si>
  <si>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</si>
  <si>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</si>
  <si>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</si>
  <si>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</si>
  <si>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</si>
  <si>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</si>
  <si>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</si>
  <si>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</si>
  <si>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</si>
  <si>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</si>
  <si>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</si>
  <si>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</si>
  <si>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</si>
  <si>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</si>
  <si>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</si>
  <si>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</si>
  <si>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</si>
  <si>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</si>
  <si>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</si>
  <si>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</si>
  <si>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</si>
  <si>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</si>
  <si>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</si>
  <si>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</si>
  <si>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</si>
  <si>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</si>
  <si>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</si>
  <si>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</si>
  <si>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</si>
  <si>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</si>
  <si>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</si>
  <si>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</si>
  <si>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</si>
  <si>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</si>
  <si>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</si>
  <si>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</si>
  <si>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</si>
  <si>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</si>
  <si>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</si>
  <si>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</si>
  <si>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</si>
  <si>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</si>
  <si>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</si>
  <si>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</si>
  <si>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</si>
  <si>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</si>
  <si>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</si>
  <si>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</si>
  <si>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</si>
  <si>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</si>
  <si>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</si>
  <si>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</si>
  <si>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</si>
  <si>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</si>
  <si>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</si>
  <si>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</si>
  <si>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</si>
  <si>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</si>
  <si>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</si>
  <si>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</si>
  <si>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</si>
  <si>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</si>
  <si>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</si>
  <si>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</si>
  <si>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</si>
  <si>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</si>
  <si>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</si>
  <si>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</si>
  <si>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</si>
  <si>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</si>
  <si>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</si>
  <si>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</si>
  <si>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</si>
  <si>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</si>
  <si>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</si>
  <si>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</si>
  <si>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</si>
  <si>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</si>
  <si>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</si>
  <si>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</si>
  <si>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</si>
  <si>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</si>
  <si>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</si>
  <si>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</si>
  <si>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</si>
  <si>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</si>
  <si>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</si>
  <si>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</si>
  <si>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</si>
  <si>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</si>
  <si>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</si>
  <si>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</si>
  <si>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</si>
  <si>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</si>
  <si>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</si>
  <si>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</si>
  <si>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</si>
  <si>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</si>
  <si>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</si>
  <si>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</si>
  <si>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</si>
  <si>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</si>
  <si>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</si>
  <si>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</si>
  <si>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</si>
  <si>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</si>
  <si>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</si>
  <si>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</si>
  <si>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</si>
  <si>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</si>
  <si>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</si>
  <si>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</si>
  <si>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</si>
  <si>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</si>
  <si>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</si>
  <si>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</si>
  <si>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</si>
  <si>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</si>
  <si>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</si>
  <si>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</si>
  <si>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</si>
  <si>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</si>
  <si>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</si>
  <si>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</si>
  <si>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</si>
  <si>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</si>
  <si>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</si>
  <si>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</si>
  <si>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</si>
  <si>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</si>
  <si>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</si>
  <si>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</si>
  <si>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</si>
  <si>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</si>
  <si>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</si>
  <si>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</si>
  <si>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</si>
  <si>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</si>
  <si>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</si>
  <si>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</si>
  <si>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</si>
  <si>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</si>
  <si>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</si>
  <si>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</si>
  <si>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</si>
  <si>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</si>
  <si>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</si>
  <si>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</si>
  <si>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</si>
  <si>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</si>
  <si>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</si>
  <si>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</si>
  <si>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</si>
  <si>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</si>
  <si>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</si>
  <si>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</si>
  <si>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</si>
  <si>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</si>
  <si>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</si>
  <si>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</si>
  <si>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</si>
  <si>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</si>
  <si>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</si>
  <si>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</si>
  <si>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</si>
  <si>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</si>
  <si>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</si>
  <si>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</si>
  <si>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</si>
  <si>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</si>
  <si>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</si>
  <si>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</si>
  <si>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</si>
  <si>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</si>
  <si>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</si>
  <si>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</si>
  <si>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</si>
  <si>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</si>
  <si>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</si>
  <si>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</si>
  <si>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</si>
  <si>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</si>
  <si>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</si>
  <si>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</si>
  <si>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</si>
  <si>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</si>
  <si>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</si>
  <si>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</si>
  <si>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</si>
  <si>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</si>
  <si>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</si>
  <si>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</si>
  <si>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</si>
  <si>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</si>
  <si>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</si>
  <si>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</si>
  <si>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</si>
  <si>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</si>
  <si>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</si>
  <si>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</si>
  <si>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</si>
  <si>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</si>
  <si>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</si>
  <si>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</si>
  <si>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</si>
  <si>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</si>
  <si>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</si>
  <si>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</si>
  <si>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</si>
  <si>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</si>
  <si>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</si>
  <si>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</si>
  <si>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</si>
  <si>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</si>
  <si>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</si>
  <si>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</si>
  <si>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</si>
  <si>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</si>
  <si>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</si>
  <si>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</si>
  <si>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</si>
  <si>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</si>
  <si>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</si>
  <si>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</si>
  <si>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</si>
  <si>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</si>
  <si>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</si>
  <si>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</si>
  <si>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</si>
  <si>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</si>
  <si>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</si>
  <si>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</si>
  <si>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</si>
  <si>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</si>
  <si>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</si>
  <si>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</si>
  <si>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</si>
  <si>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</si>
  <si>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</si>
  <si>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</si>
  <si>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</si>
  <si>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</si>
  <si>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</si>
  <si>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</si>
  <si>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</si>
  <si>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</si>
  <si>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</si>
  <si>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</si>
  <si>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</si>
  <si>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</si>
  <si>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</si>
  <si>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</si>
  <si>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</si>
  <si>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</si>
  <si>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</si>
  <si>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</si>
  <si>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</si>
  <si>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</si>
  <si>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</si>
  <si>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</si>
  <si>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</si>
  <si>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</si>
  <si>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</si>
  <si>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</si>
  <si>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</si>
  <si>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</si>
  <si>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</si>
  <si>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</si>
  <si>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</si>
  <si>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</si>
  <si>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</si>
  <si>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</si>
  <si>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</si>
  <si>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</si>
  <si>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</si>
  <si>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</si>
  <si>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</si>
  <si>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</si>
  <si>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</si>
  <si>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</si>
  <si>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</si>
  <si>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</si>
  <si>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</si>
  <si>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</si>
  <si>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</si>
  <si>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</si>
  <si>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</si>
  <si>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</si>
  <si>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</si>
  <si>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</si>
  <si>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</si>
  <si>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</si>
  <si>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</si>
  <si>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</si>
  <si>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</si>
  <si>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</si>
  <si>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</si>
  <si>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</si>
  <si>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</si>
  <si>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</si>
  <si>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</si>
  <si>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</si>
  <si>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</si>
  <si>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</si>
  <si>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</si>
  <si>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</si>
  <si>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</si>
  <si>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</si>
  <si>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</si>
  <si>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</si>
  <si>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</si>
  <si>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</si>
  <si>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</si>
  <si>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</si>
  <si>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</si>
  <si>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</si>
  <si>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</si>
  <si>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</si>
  <si>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</si>
  <si>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</si>
  <si>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</si>
  <si>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</si>
  <si>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</si>
  <si>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</si>
  <si>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</si>
  <si>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</si>
  <si>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</si>
  <si>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</si>
  <si>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</si>
  <si>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</si>
  <si>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</si>
  <si>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</si>
  <si>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</si>
  <si>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</si>
  <si>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</si>
  <si>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</si>
  <si>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</si>
  <si>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</si>
  <si>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</si>
  <si>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</si>
  <si>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</si>
  <si>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</si>
  <si>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</si>
  <si>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</si>
  <si>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</si>
  <si>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</si>
  <si>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</si>
  <si>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</si>
  <si>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</si>
  <si>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</si>
  <si>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</si>
  <si>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</si>
  <si>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</si>
  <si>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</si>
  <si>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</si>
  <si>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</si>
  <si>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</si>
  <si>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</si>
  <si>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</si>
  <si>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</si>
  <si>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</si>
  <si>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</si>
  <si>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</si>
  <si>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</si>
  <si>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</si>
  <si>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</si>
  <si>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</si>
  <si>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</si>
  <si>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</si>
  <si>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</si>
  <si>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</si>
  <si>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</si>
  <si>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</si>
  <si>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</si>
  <si>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</si>
  <si>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</si>
  <si>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</si>
  <si>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</si>
  <si>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</si>
  <si>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</si>
  <si>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</si>
  <si>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</si>
  <si>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</si>
  <si>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</si>
  <si>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</si>
  <si>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</si>
  <si>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</si>
  <si>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</si>
  <si>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</si>
  <si>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</si>
  <si>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</si>
  <si>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</si>
  <si>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</si>
  <si>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</si>
  <si>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</si>
  <si>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</si>
  <si>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</si>
  <si>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</si>
  <si>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</si>
  <si>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</si>
  <si>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</si>
  <si>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</si>
  <si>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</si>
  <si>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</si>
  <si>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</si>
  <si>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</si>
  <si>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</si>
  <si>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</si>
  <si>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</si>
  <si>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</si>
  <si>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</si>
  <si>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</si>
  <si>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</si>
  <si>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</si>
  <si>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</si>
  <si>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</si>
  <si>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</si>
  <si>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</si>
  <si>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</si>
  <si>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</si>
  <si>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</si>
  <si>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</si>
  <si>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</si>
  <si>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</si>
  <si>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</si>
  <si>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</si>
  <si>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</si>
  <si>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</si>
  <si>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</si>
  <si>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</si>
  <si>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</si>
  <si>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</si>
  <si>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</si>
  <si>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</si>
  <si>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</si>
  <si>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</si>
  <si>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</si>
  <si>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</si>
  <si>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</si>
  <si>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</si>
  <si>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</si>
  <si>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</si>
  <si>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</si>
  <si>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</si>
  <si>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</si>
  <si>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</si>
  <si>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</si>
  <si>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</si>
  <si>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</si>
  <si>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</si>
  <si>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</si>
  <si>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</si>
  <si>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</si>
  <si>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</si>
  <si>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</si>
  <si>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</si>
  <si>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</si>
  <si>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</si>
  <si>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</si>
  <si>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</si>
  <si>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</si>
  <si>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</si>
  <si>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</si>
  <si>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</si>
  <si>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</si>
  <si>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</si>
  <si>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</si>
  <si>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</si>
  <si>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</si>
  <si>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</si>
  <si>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</si>
  <si>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</si>
  <si>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</si>
  <si>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</si>
  <si>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</si>
  <si>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</si>
  <si>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</si>
  <si>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</si>
  <si>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</si>
  <si>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</si>
  <si>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</si>
  <si>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</si>
  <si>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</si>
  <si>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</si>
  <si>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</si>
  <si>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</si>
  <si>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</si>
  <si>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</si>
  <si>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</si>
  <si>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</si>
  <si>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</si>
  <si>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</si>
  <si>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</si>
  <si>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</si>
  <si>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</si>
  <si>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</si>
  <si>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</si>
  <si>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</si>
  <si>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</si>
  <si>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</si>
  <si>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</si>
  <si>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</si>
  <si>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</si>
  <si>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</si>
  <si>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</si>
  <si>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</si>
  <si>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</si>
  <si>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</si>
  <si>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</si>
  <si>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</si>
  <si>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</si>
  <si>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</si>
  <si>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</si>
  <si>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</si>
  <si>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</si>
  <si>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</si>
  <si>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</si>
  <si>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</si>
  <si>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</si>
  <si>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</si>
  <si>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</si>
  <si>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</si>
  <si>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</si>
  <si>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</si>
  <si>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</si>
  <si>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</si>
  <si>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</si>
  <si>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</si>
  <si>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</si>
  <si>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</si>
  <si>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</si>
  <si>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</si>
  <si>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</si>
  <si>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</si>
  <si>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</si>
  <si>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</si>
  <si>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</si>
  <si>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</si>
  <si>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</si>
  <si>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</si>
  <si>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</si>
  <si>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</si>
  <si>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</si>
  <si>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</si>
  <si>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</si>
  <si>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</si>
  <si>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</si>
  <si>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</si>
  <si>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</si>
  <si>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</si>
  <si>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</si>
  <si>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</si>
  <si>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</si>
  <si>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</si>
  <si>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</si>
  <si>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</si>
  <si>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</si>
  <si>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</si>
  <si>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</si>
  <si>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</si>
  <si>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</si>
  <si>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</si>
  <si>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</si>
  <si>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</si>
  <si>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</si>
  <si>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</si>
  <si>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</si>
  <si>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</si>
  <si>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</si>
  <si>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</si>
  <si>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</si>
  <si>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</si>
  <si>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</si>
  <si>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</si>
  <si>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</si>
  <si>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</si>
  <si>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</si>
  <si>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</si>
  <si>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</si>
  <si>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</si>
  <si>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</si>
  <si>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</si>
  <si>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</si>
  <si>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</si>
  <si>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</si>
  <si>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</si>
  <si>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</si>
  <si>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</si>
  <si>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</si>
  <si>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</si>
  <si>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</si>
  <si>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</si>
  <si>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</si>
  <si>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</si>
  <si>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</si>
  <si>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</si>
  <si>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</si>
  <si>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</si>
  <si>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</si>
  <si>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</si>
  <si>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</si>
  <si>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</si>
  <si>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</si>
  <si>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</si>
  <si>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</si>
  <si>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</si>
  <si>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</si>
  <si>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</si>
  <si>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</si>
  <si>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</si>
  <si>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</si>
  <si>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</si>
  <si>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</si>
  <si>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</si>
  <si>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</si>
  <si>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</si>
  <si>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</si>
  <si>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</si>
  <si>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</si>
  <si>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</si>
  <si>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</si>
  <si>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</si>
  <si>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</si>
  <si>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</si>
  <si>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</si>
  <si>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</si>
  <si>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</si>
  <si>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</si>
  <si>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</si>
  <si>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</si>
  <si>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</si>
  <si>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</si>
  <si>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</si>
  <si>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</si>
  <si>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</si>
  <si>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</si>
  <si>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</si>
  <si>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</si>
  <si>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</si>
  <si>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</si>
  <si>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</si>
  <si>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</si>
  <si>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</si>
  <si>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</si>
  <si>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</si>
  <si>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</si>
  <si>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</si>
  <si>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</si>
  <si>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</si>
  <si>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</si>
  <si>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</si>
  <si>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</si>
  <si>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</si>
  <si>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</si>
  <si>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</si>
  <si>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</si>
  <si>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</si>
  <si>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</si>
  <si>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</si>
  <si>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</si>
  <si>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</si>
  <si>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</si>
  <si>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</si>
  <si>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</si>
  <si>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</si>
  <si>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</si>
  <si>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</si>
  <si>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</si>
  <si>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</si>
  <si>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</si>
  <si>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</si>
  <si>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</si>
  <si>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</si>
  <si>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</si>
  <si>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</si>
  <si>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</si>
  <si>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</si>
  <si>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</si>
  <si>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</si>
  <si>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</si>
  <si>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</si>
  <si>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</si>
  <si>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</si>
  <si>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</si>
  <si>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</si>
  <si>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</si>
  <si>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</si>
  <si>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</si>
  <si>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</si>
  <si>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</si>
  <si>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</si>
  <si>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</si>
  <si>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</si>
  <si>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</si>
  <si>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</si>
  <si>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</si>
  <si>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</si>
  <si>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</si>
  <si>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</si>
  <si>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</si>
  <si>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</si>
  <si>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</si>
  <si>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</si>
  <si>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</si>
  <si>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</si>
  <si>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</si>
  <si>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</si>
  <si>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</si>
  <si>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</si>
  <si>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</si>
  <si>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</si>
  <si>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</si>
  <si>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</si>
  <si>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</si>
  <si>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</si>
  <si>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</si>
  <si>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</si>
  <si>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</si>
  <si>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</si>
  <si>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</si>
  <si>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</si>
  <si>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</si>
  <si>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</si>
  <si>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</si>
  <si>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</si>
  <si>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</si>
  <si>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</si>
  <si>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</si>
  <si>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</si>
  <si>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</si>
  <si>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</si>
  <si>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</si>
  <si>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</si>
  <si>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</si>
  <si>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</si>
  <si>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</si>
  <si>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</si>
  <si>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</si>
  <si>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</si>
  <si>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</si>
  <si>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</si>
  <si>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</si>
  <si>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</si>
  <si>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</si>
  <si>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</si>
  <si>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</si>
  <si>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</si>
  <si>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</si>
  <si>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</si>
  <si>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</si>
  <si>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</si>
  <si>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</si>
  <si>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</si>
  <si>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</si>
  <si>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</si>
  <si>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</si>
  <si>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</si>
  <si>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</si>
  <si>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</si>
  <si>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</si>
  <si>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</si>
  <si>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</si>
  <si>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</si>
  <si>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</si>
  <si>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</si>
  <si>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</si>
  <si>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</si>
  <si>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</si>
  <si>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</si>
  <si>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</si>
  <si>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</si>
  <si>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</si>
  <si>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</si>
  <si>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</si>
  <si>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</si>
  <si>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</si>
  <si>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</si>
  <si>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</si>
  <si>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</si>
  <si>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</si>
  <si>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</si>
  <si>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</si>
  <si>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</si>
  <si>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</si>
  <si>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</si>
  <si>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</si>
  <si>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</si>
  <si>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</si>
  <si>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</si>
  <si>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</si>
  <si>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</si>
  <si>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</si>
  <si>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</si>
  <si>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</si>
  <si>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</si>
  <si>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</si>
  <si>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</si>
  <si>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</si>
  <si>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</si>
  <si>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</si>
  <si>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</si>
  <si>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</si>
  <si>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</si>
  <si>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</si>
  <si>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</si>
  <si>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</si>
  <si>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</si>
  <si>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</si>
  <si>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</si>
  <si>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</si>
  <si>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</si>
  <si>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</si>
  <si>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</si>
  <si>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</si>
  <si>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</si>
  <si>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</si>
  <si>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</si>
  <si>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</si>
  <si>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</si>
  <si>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</si>
  <si>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</si>
  <si>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</si>
  <si>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</si>
  <si>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</si>
  <si>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</si>
  <si>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</si>
  <si>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</si>
  <si>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</si>
  <si>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</si>
  <si>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</si>
  <si>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</si>
  <si>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</si>
  <si>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</si>
  <si>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</si>
  <si>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</si>
  <si>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</si>
  <si>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</si>
  <si>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</si>
  <si>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</si>
  <si>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</si>
  <si>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</si>
  <si>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</si>
  <si>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</si>
  <si>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</si>
  <si>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</si>
  <si>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</si>
  <si>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</si>
  <si>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</si>
  <si>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</si>
  <si>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</si>
  <si>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</si>
  <si>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</si>
  <si>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</si>
  <si>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</si>
  <si>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</si>
  <si>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</si>
  <si>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</si>
  <si>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</si>
  <si>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</si>
  <si>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</si>
  <si>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</si>
  <si>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</si>
  <si>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</si>
  <si>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</si>
  <si>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</si>
  <si>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</si>
  <si>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</si>
  <si>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</si>
  <si>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</si>
  <si>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</si>
  <si>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</si>
  <si>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</si>
  <si>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</si>
  <si>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</si>
  <si>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</si>
  <si>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</si>
  <si>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</si>
  <si>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</si>
  <si>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</si>
  <si>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</si>
  <si>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</si>
  <si>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</si>
  <si>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</si>
  <si>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</si>
  <si>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</si>
  <si>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</si>
  <si>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</si>
  <si>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</si>
  <si>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</si>
  <si>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</si>
  <si>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</si>
  <si>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</si>
  <si>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</si>
  <si>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</si>
  <si>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</si>
  <si>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</si>
  <si>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</si>
  <si>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</si>
  <si>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</si>
  <si>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</si>
  <si>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</si>
  <si>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</si>
  <si>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</si>
  <si>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</si>
  <si>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</si>
  <si>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</si>
  <si>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</si>
  <si>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</si>
  <si>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</si>
  <si>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</si>
  <si>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</si>
  <si>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</si>
  <si>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</si>
  <si>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</si>
  <si>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</si>
  <si>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</si>
  <si>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</si>
  <si>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</si>
  <si>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</si>
  <si>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</si>
  <si>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</si>
  <si>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</si>
  <si>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</si>
  <si>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</si>
  <si>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</si>
  <si>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</si>
  <si>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</si>
  <si>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</si>
  <si>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</si>
  <si>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</si>
  <si>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</si>
  <si>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</si>
  <si>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</si>
  <si>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</si>
  <si>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</si>
  <si>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</si>
  <si>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</si>
  <si>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</si>
  <si>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</si>
  <si>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</si>
  <si>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</si>
  <si>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</si>
  <si>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</si>
  <si>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</si>
  <si>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</si>
  <si>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</si>
  <si>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</si>
  <si>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</si>
  <si>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</si>
  <si>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</si>
  <si>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</si>
  <si>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</si>
  <si>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</si>
  <si>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</si>
  <si>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</si>
  <si>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</si>
  <si>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</si>
  <si>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</si>
  <si>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</si>
  <si>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</si>
  <si>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</si>
  <si>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</si>
  <si>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</si>
  <si>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</si>
  <si>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</si>
  <si>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</si>
  <si>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</si>
  <si>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</si>
  <si>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</si>
  <si>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</si>
  <si>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</si>
  <si>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</si>
  <si>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</si>
  <si>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</si>
  <si>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</si>
  <si>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</si>
  <si>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</si>
  <si>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</si>
  <si>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</si>
  <si>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</si>
  <si>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</si>
  <si>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</si>
  <si>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</si>
  <si>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</si>
  <si>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</si>
  <si>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</si>
  <si>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</si>
  <si>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</si>
  <si>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</si>
  <si>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</si>
  <si>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</si>
  <si>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</si>
  <si>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</si>
  <si>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</si>
  <si>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</si>
  <si>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</si>
  <si>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</si>
  <si>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</si>
  <si>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</si>
  <si>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</si>
  <si>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</si>
  <si>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</si>
  <si>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</si>
  <si>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</si>
  <si>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</si>
  <si>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</si>
  <si>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</si>
  <si>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</si>
  <si>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</si>
  <si>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</si>
  <si>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</si>
  <si>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</si>
  <si>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</si>
  <si>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</si>
  <si>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</si>
  <si>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</si>
  <si>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</si>
  <si>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</si>
  <si>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</si>
  <si>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</si>
  <si>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</si>
  <si>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</si>
  <si>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</si>
  <si>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</si>
  <si>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</si>
  <si>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</si>
  <si>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</si>
  <si>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</si>
  <si>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</si>
  <si>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</si>
  <si>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</si>
  <si>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</si>
  <si>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</si>
  <si>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</si>
  <si>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</si>
  <si>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</si>
  <si>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</si>
  <si>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</si>
  <si>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</si>
  <si>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</si>
  <si>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</si>
  <si>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</si>
  <si>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</si>
  <si>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</si>
  <si>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</si>
  <si>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</si>
  <si>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</si>
  <si>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</si>
  <si>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</si>
  <si>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</si>
  <si>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</si>
  <si>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</si>
  <si>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</si>
  <si>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</si>
  <si>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</si>
  <si>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</si>
  <si>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</si>
  <si>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</si>
  <si>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</si>
  <si>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</si>
  <si>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</si>
  <si>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</si>
  <si>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</si>
  <si>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</si>
  <si>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</si>
  <si>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</si>
  <si>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</si>
  <si>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</si>
  <si>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</si>
  <si>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</si>
  <si>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</si>
  <si>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</si>
  <si>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</si>
  <si>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</si>
  <si>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</si>
  <si>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</si>
  <si>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</si>
  <si>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</si>
  <si>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</si>
  <si>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</si>
  <si>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</si>
  <si>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</si>
  <si>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</si>
  <si>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</si>
  <si>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</si>
  <si>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</si>
  <si>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</si>
  <si>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</si>
  <si>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</si>
  <si>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</si>
  <si>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</si>
  <si>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</si>
  <si>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</si>
  <si>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</si>
  <si>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</si>
  <si>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</si>
  <si>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</si>
  <si>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</si>
  <si>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</si>
  <si>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</si>
  <si>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</si>
  <si>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</si>
  <si>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</si>
  <si>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</si>
  <si>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</si>
  <si>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</si>
  <si>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</si>
  <si>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</si>
  <si>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</si>
  <si>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</si>
  <si>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</si>
  <si>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</si>
  <si>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</si>
  <si>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</si>
  <si>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</si>
  <si>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</si>
  <si>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</si>
  <si>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</si>
  <si>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</si>
  <si>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</si>
  <si>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</si>
  <si>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</si>
  <si>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</si>
  <si>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</si>
  <si>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</si>
  <si>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</si>
  <si>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</si>
  <si>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</si>
  <si>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</si>
  <si>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</si>
  <si>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</si>
  <si>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</si>
  <si>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</si>
  <si>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</si>
  <si>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</si>
  <si>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</si>
  <si>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</si>
  <si>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</si>
  <si>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</si>
  <si>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</si>
  <si>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</si>
  <si>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</si>
  <si>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</si>
  <si>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</si>
  <si>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</si>
  <si>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</si>
  <si>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</si>
  <si>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</si>
  <si>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</si>
  <si>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</si>
  <si>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</si>
  <si>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</si>
  <si>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</si>
  <si>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</si>
  <si>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</si>
  <si>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</si>
  <si>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</si>
  <si>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</si>
  <si>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</si>
  <si>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</si>
  <si>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</si>
  <si>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</si>
  <si>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</si>
  <si>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</si>
  <si>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</si>
  <si>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</si>
  <si>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</si>
  <si>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</si>
  <si>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</si>
  <si>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</si>
  <si>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</si>
  <si>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</si>
  <si>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</si>
  <si>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</si>
  <si>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</si>
  <si>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</si>
  <si>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</si>
  <si>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</si>
  <si>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</si>
  <si>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</si>
  <si>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</si>
  <si>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</si>
  <si>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</si>
  <si>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</si>
  <si>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</si>
  <si>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</si>
  <si>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</si>
  <si>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</si>
  <si>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</si>
  <si>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</si>
  <si>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</si>
  <si>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</si>
  <si>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</si>
  <si>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</si>
  <si>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</si>
  <si>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</si>
  <si>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</si>
  <si>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</si>
  <si>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</si>
  <si>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</si>
  <si>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</si>
  <si>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</si>
  <si>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</si>
  <si>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</si>
  <si>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</si>
  <si>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</si>
  <si>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</si>
  <si>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</si>
  <si>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</si>
  <si>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</si>
  <si>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</si>
  <si>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</si>
  <si>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</si>
  <si>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</si>
  <si>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</si>
  <si>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</si>
  <si>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</si>
  <si>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</si>
  <si>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</si>
  <si>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</si>
  <si>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</si>
  <si>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</si>
  <si>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</si>
  <si>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</si>
  <si>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</si>
  <si>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</si>
  <si>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</si>
  <si>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</si>
  <si>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</si>
  <si>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</si>
  <si>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</si>
  <si>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</si>
  <si>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</si>
  <si>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</si>
  <si>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</si>
  <si>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</si>
  <si>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</si>
  <si>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</si>
  <si>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</si>
  <si>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</si>
  <si>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</si>
  <si>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</si>
  <si>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</si>
  <si>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</si>
  <si>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</si>
  <si>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</si>
  <si>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</si>
  <si>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</si>
  <si>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</si>
  <si>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</si>
  <si>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</si>
  <si>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</si>
  <si>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</si>
  <si>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</si>
  <si>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</si>
  <si>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</si>
  <si>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</si>
  <si>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</si>
  <si>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</si>
  <si>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</si>
  <si>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</si>
  <si>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</si>
  <si>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</si>
  <si>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</si>
  <si>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</si>
  <si>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</si>
  <si>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</si>
  <si>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</si>
  <si>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</si>
  <si>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</si>
  <si>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</si>
  <si>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</si>
  <si>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</si>
  <si>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</si>
  <si>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</si>
  <si>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</si>
  <si>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</si>
  <si>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</si>
  <si>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</si>
  <si>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</si>
  <si>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</si>
  <si>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</si>
  <si>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</si>
  <si>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</si>
  <si>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</si>
  <si>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</si>
  <si>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</si>
  <si>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</si>
  <si>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</si>
  <si>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</si>
  <si>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</si>
  <si>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</si>
  <si>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</si>
  <si>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</si>
  <si>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</si>
  <si>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</si>
  <si>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</si>
  <si>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</si>
  <si>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</si>
  <si>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</si>
  <si>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</si>
  <si>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</si>
  <si>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</si>
  <si>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</si>
  <si>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</si>
  <si>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</si>
  <si>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</si>
  <si>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</si>
  <si>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</si>
  <si>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</si>
  <si>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</si>
  <si>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</si>
  <si>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</si>
  <si>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</si>
  <si>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</si>
  <si>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</si>
  <si>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</si>
  <si>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</si>
  <si>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</si>
  <si>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</si>
  <si>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</si>
  <si>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</si>
  <si>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</si>
  <si>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</si>
  <si>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</si>
  <si>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</si>
  <si>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</si>
  <si>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</si>
  <si>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</si>
  <si>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</si>
  <si>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</si>
  <si>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</si>
  <si>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</si>
  <si>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</si>
  <si>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</si>
  <si>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</si>
  <si>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</si>
  <si>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</si>
  <si>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</si>
  <si>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</si>
  <si>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</si>
  <si>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</si>
  <si>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</si>
  <si>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</si>
  <si>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</si>
  <si>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</si>
  <si>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</si>
  <si>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</si>
  <si>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</si>
  <si>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</si>
  <si>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</si>
  <si>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</si>
  <si>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</si>
  <si>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</si>
  <si>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</si>
  <si>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</si>
  <si>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</si>
  <si>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</si>
  <si>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</si>
  <si>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</si>
  <si>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</si>
  <si>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</si>
  <si>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</si>
  <si>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</si>
  <si>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</si>
  <si>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</si>
  <si>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</si>
  <si>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</si>
  <si>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</si>
  <si>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</si>
  <si>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</si>
  <si>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</si>
  <si>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</si>
  <si>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</si>
  <si>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</si>
  <si>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</si>
  <si>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</si>
  <si>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</si>
  <si>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</si>
  <si>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</si>
  <si>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</si>
  <si>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</si>
  <si>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</si>
  <si>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</si>
  <si>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</si>
  <si>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</si>
  <si>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</si>
  <si>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</si>
  <si>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</si>
  <si>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</si>
  <si>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</si>
  <si>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</si>
  <si>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</si>
  <si>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</si>
  <si>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</si>
  <si>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</si>
  <si>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</si>
  <si>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</si>
  <si>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</si>
  <si>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</si>
  <si>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</si>
  <si>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</si>
  <si>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</si>
  <si>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</si>
  <si>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</si>
  <si>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</si>
  <si>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</si>
  <si>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</si>
  <si>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</si>
  <si>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</si>
  <si>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</si>
  <si>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</si>
  <si>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</si>
  <si>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</si>
  <si>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</si>
  <si>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</si>
  <si>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</si>
  <si>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</si>
  <si>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</si>
  <si>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</si>
  <si>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</si>
  <si>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</si>
  <si>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</si>
  <si>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</si>
  <si>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</si>
  <si>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</si>
  <si>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</si>
  <si>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</si>
  <si>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</si>
  <si>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</si>
  <si>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</si>
  <si>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</si>
  <si>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</si>
  <si>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</si>
  <si>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</si>
  <si>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</si>
  <si>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</si>
  <si>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</si>
  <si>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</si>
  <si>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</si>
  <si>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</si>
  <si>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</si>
  <si>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</si>
  <si>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</si>
  <si>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</si>
  <si>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</si>
  <si>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</si>
  <si>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</si>
  <si>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</si>
  <si>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</si>
  <si>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</si>
  <si>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</si>
  <si>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</si>
  <si>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</si>
  <si>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</si>
  <si>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</si>
  <si>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</si>
  <si>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</si>
  <si>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</si>
  <si>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</si>
  <si>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</si>
  <si>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</si>
  <si>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</si>
  <si>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</si>
  <si>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</si>
  <si>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</si>
  <si>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</si>
  <si>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</si>
  <si>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</si>
  <si>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</si>
  <si>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</si>
  <si>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</si>
  <si>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</si>
  <si>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</si>
  <si>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</si>
  <si>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</si>
  <si>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</si>
  <si>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</si>
  <si>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</si>
  <si>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</si>
  <si>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</si>
  <si>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</si>
  <si>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</si>
  <si>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</si>
  <si>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</si>
  <si>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</si>
  <si>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</si>
  <si>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</si>
  <si>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</si>
  <si>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</si>
  <si>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</si>
  <si>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</si>
  <si>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</si>
  <si>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</si>
  <si>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</si>
  <si>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</si>
  <si>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</si>
  <si>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</si>
  <si>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</si>
  <si>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</si>
  <si>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</si>
  <si>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</si>
  <si>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</si>
  <si>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</si>
  <si>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</si>
  <si>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</si>
  <si>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</si>
  <si>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</si>
  <si>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</si>
  <si>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</si>
  <si>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</si>
  <si>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</si>
  <si>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</si>
  <si>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</si>
  <si>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</si>
  <si>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</si>
  <si>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</si>
  <si>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</si>
  <si>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</si>
  <si>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</si>
  <si>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</si>
  <si>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</si>
  <si>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</si>
  <si>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</si>
  <si>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</si>
  <si>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</si>
  <si>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</si>
  <si>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</si>
  <si>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</si>
  <si>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</si>
  <si>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</si>
  <si>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</si>
  <si>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</si>
  <si>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</si>
  <si>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</si>
  <si>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</si>
  <si>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</si>
  <si>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</si>
  <si>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</si>
  <si>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</si>
  <si>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</si>
  <si>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</si>
  <si>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</si>
  <si>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</si>
  <si>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</si>
  <si>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</si>
  <si>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</si>
  <si>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</si>
  <si>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</si>
  <si>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</si>
  <si>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</si>
  <si>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</si>
  <si>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</si>
  <si>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</si>
  <si>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</si>
  <si>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</si>
  <si>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</si>
  <si>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</si>
  <si>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</si>
  <si>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</si>
  <si>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</si>
  <si>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</si>
  <si>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</si>
  <si>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</si>
  <si>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</si>
  <si>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</si>
  <si>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</si>
  <si>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</si>
  <si>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</si>
  <si>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</si>
  <si>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</si>
  <si>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</si>
  <si>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</si>
  <si>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</si>
  <si>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</si>
  <si>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</si>
  <si>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</si>
  <si>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</si>
  <si>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</si>
  <si>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</si>
  <si>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</si>
  <si>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</si>
  <si>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</si>
  <si>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</si>
  <si>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</si>
  <si>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</si>
  <si>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</si>
  <si>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</si>
  <si>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</si>
  <si>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</si>
  <si>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</si>
  <si>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</si>
  <si>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</si>
  <si>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</si>
  <si>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</si>
  <si>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</si>
  <si>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</si>
  <si>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</si>
  <si>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</si>
  <si>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</si>
  <si>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</si>
  <si>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</si>
  <si>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</si>
  <si>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</si>
  <si>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</si>
  <si>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</si>
  <si>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</si>
  <si>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</si>
  <si>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</si>
  <si>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</si>
  <si>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</si>
  <si>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</si>
  <si>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</si>
  <si>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</si>
  <si>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</si>
  <si>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</si>
  <si>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</si>
  <si>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</si>
  <si>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</si>
  <si>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</si>
  <si>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</si>
  <si>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</si>
  <si>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</si>
  <si>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</si>
  <si>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</si>
  <si>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</si>
  <si>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</si>
  <si>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</si>
  <si>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</si>
  <si>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</si>
  <si>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</si>
  <si>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</si>
  <si>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</si>
  <si>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</si>
  <si>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</si>
  <si>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</si>
  <si>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</si>
  <si>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</si>
  <si>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</si>
  <si>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</si>
  <si>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</si>
  <si>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</si>
  <si>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</si>
  <si>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</si>
  <si>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</si>
  <si>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</si>
  <si>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</si>
  <si>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</si>
  <si>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</si>
  <si>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</si>
  <si>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</si>
  <si>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</si>
  <si>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</si>
  <si>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</si>
  <si>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</si>
  <si>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</si>
  <si>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</si>
  <si>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</si>
  <si>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</si>
  <si>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</si>
  <si>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</si>
  <si>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</si>
  <si>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</si>
  <si>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</si>
  <si>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</si>
  <si>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</si>
  <si>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</si>
  <si>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</si>
  <si>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</si>
  <si>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</si>
  <si>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</si>
  <si>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</si>
  <si>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</si>
  <si>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</si>
  <si>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</si>
  <si>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</si>
  <si>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</si>
  <si>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</si>
  <si>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</si>
  <si>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</si>
  <si>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</si>
  <si>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</si>
  <si>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</si>
  <si>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</si>
  <si>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</si>
  <si>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</si>
  <si>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</si>
  <si>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</si>
  <si>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</si>
  <si>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</si>
  <si>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</si>
  <si>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</si>
  <si>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</si>
  <si>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</si>
  <si>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</si>
  <si>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</si>
  <si>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</si>
  <si>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</si>
  <si>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</si>
  <si>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</si>
  <si>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</si>
  <si>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</si>
  <si>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</si>
  <si>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</si>
  <si>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</si>
  <si>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</si>
  <si>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</si>
  <si>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</si>
  <si>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</si>
  <si>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</si>
  <si>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</si>
  <si>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</si>
  <si>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</si>
  <si>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</si>
  <si>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</si>
  <si>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</si>
  <si>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</si>
  <si>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</si>
  <si>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</si>
  <si>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</si>
  <si>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</si>
  <si>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</si>
  <si>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</si>
  <si>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</si>
  <si>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</si>
  <si>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</si>
  <si>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</si>
  <si>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</si>
  <si>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</si>
  <si>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</si>
  <si>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</si>
  <si>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</si>
  <si>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</si>
  <si>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</si>
  <si>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</si>
  <si>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</si>
  <si>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</si>
  <si>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</si>
  <si>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</si>
  <si>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</si>
  <si>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</si>
  <si>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</si>
  <si>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</si>
  <si>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</si>
  <si>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</si>
  <si>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</si>
  <si>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</si>
  <si>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</si>
  <si>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</si>
  <si>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</si>
  <si>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</si>
  <si>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</si>
  <si>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</si>
  <si>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</si>
  <si>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</si>
  <si>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</si>
  <si>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</si>
  <si>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</si>
  <si>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</si>
  <si>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</si>
  <si>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</si>
  <si>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</si>
  <si>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</si>
  <si>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</si>
  <si>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</si>
  <si>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</si>
  <si>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</si>
  <si>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</si>
  <si>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</si>
  <si>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</si>
  <si>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</si>
  <si>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</si>
  <si>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</si>
  <si>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</si>
  <si>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</si>
  <si>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</si>
  <si>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</si>
  <si>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</si>
  <si>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</si>
  <si>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</si>
  <si>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</si>
  <si>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</si>
  <si>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</si>
  <si>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</si>
  <si>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</si>
  <si>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</si>
  <si>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</si>
  <si>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</si>
  <si>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</si>
  <si>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</si>
  <si>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</si>
  <si>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</si>
  <si>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</si>
  <si>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</si>
  <si>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</si>
  <si>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</si>
  <si>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</si>
  <si>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</si>
  <si>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</si>
  <si>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</si>
  <si>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</si>
  <si>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</si>
  <si>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</si>
  <si>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</si>
  <si>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</si>
  <si>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</si>
  <si>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</si>
  <si>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</si>
  <si>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</si>
  <si>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</si>
  <si>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</si>
  <si>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</si>
  <si>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</si>
  <si>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</si>
  <si>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</si>
  <si>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</si>
  <si>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</si>
  <si>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</si>
  <si>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</si>
  <si>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</si>
  <si>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</si>
  <si>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</si>
  <si>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</si>
  <si>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</si>
  <si>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</si>
  <si>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</si>
  <si>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</si>
  <si>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</si>
  <si>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</si>
  <si>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</si>
  <si>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</si>
  <si>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</si>
  <si>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</si>
  <si>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</si>
  <si>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</si>
  <si>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</si>
  <si>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</si>
  <si>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</si>
  <si>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</si>
  <si>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</si>
  <si>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</si>
  <si>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</si>
  <si>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</si>
  <si>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</si>
  <si>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</si>
  <si>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</si>
  <si>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</si>
  <si>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</si>
  <si>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</si>
  <si>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</si>
  <si>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</si>
  <si>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</si>
  <si>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</si>
  <si>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</si>
  <si>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</si>
  <si>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</si>
  <si>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</si>
  <si>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</si>
  <si>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</si>
  <si>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</si>
  <si>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</si>
  <si>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</si>
  <si>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</si>
  <si>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</si>
  <si>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</si>
  <si>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</si>
  <si>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</si>
  <si>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</si>
  <si>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</si>
  <si>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</si>
  <si>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</si>
  <si>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</si>
  <si>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</si>
  <si>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</si>
  <si>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</si>
  <si>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</si>
  <si>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</si>
  <si>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</si>
  <si>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</si>
  <si>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</si>
  <si>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</si>
  <si>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</si>
  <si>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</si>
  <si>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</si>
  <si>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</si>
  <si>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</si>
  <si>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</si>
  <si>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</si>
  <si>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</si>
  <si>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</si>
  <si>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</si>
  <si>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</si>
  <si>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</si>
  <si>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</si>
  <si>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</si>
  <si>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</si>
  <si>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</si>
  <si>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</si>
  <si>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</si>
  <si>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</si>
  <si>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</si>
  <si>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</si>
  <si>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</si>
  <si>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</si>
  <si>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</si>
  <si>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</si>
  <si>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</si>
  <si>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</si>
  <si>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</si>
  <si>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</si>
  <si>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</si>
  <si>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</si>
  <si>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</si>
  <si>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</si>
  <si>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</si>
  <si>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</si>
  <si>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</si>
  <si>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</si>
  <si>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</si>
  <si>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</si>
  <si>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</si>
  <si>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</si>
  <si>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</si>
  <si>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</si>
  <si>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</si>
  <si>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</si>
  <si>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</si>
  <si>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</si>
  <si>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</si>
  <si>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</si>
  <si>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</si>
  <si>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</si>
  <si>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</si>
  <si>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</si>
  <si>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</si>
  <si>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</si>
  <si>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</si>
  <si>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</si>
  <si>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</si>
  <si>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</si>
  <si>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</si>
  <si>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</si>
  <si>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</si>
  <si>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</si>
  <si>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</si>
  <si>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</si>
  <si>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</si>
  <si>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</si>
  <si>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</si>
  <si>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</si>
  <si>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</si>
  <si>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</si>
  <si>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</si>
  <si>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</si>
  <si>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</si>
  <si>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</si>
  <si>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</si>
  <si>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</si>
  <si>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</si>
  <si>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</si>
  <si>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</si>
  <si>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</si>
  <si>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</si>
  <si>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</si>
  <si>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</si>
  <si>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</si>
  <si>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</si>
  <si>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</si>
  <si>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</si>
  <si>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</si>
  <si>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</si>
  <si>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</si>
  <si>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</si>
  <si>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</si>
  <si>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</si>
  <si>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</si>
  <si>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</si>
  <si>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</si>
  <si>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</si>
  <si>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</si>
  <si>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</si>
  <si>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</si>
  <si>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</si>
  <si>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</si>
  <si>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</si>
  <si>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</si>
  <si>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</si>
  <si>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</si>
  <si>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</si>
  <si>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</si>
  <si>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</si>
  <si>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</si>
  <si>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</si>
  <si>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</si>
  <si>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</si>
  <si>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</si>
  <si>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</si>
  <si>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</si>
  <si>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</si>
  <si>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</si>
  <si>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</si>
  <si>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</si>
  <si>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</si>
  <si>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</si>
  <si>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</si>
  <si>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</si>
  <si>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</si>
  <si>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</si>
  <si>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</si>
  <si>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</si>
  <si>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</si>
  <si>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</si>
  <si>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</si>
  <si>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</si>
  <si>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</si>
  <si>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</si>
  <si>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</si>
  <si>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</si>
  <si>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</si>
  <si>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</si>
  <si>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</si>
  <si>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</si>
  <si>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</si>
  <si>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</si>
  <si>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</si>
  <si>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</si>
  <si>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</si>
  <si>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</si>
  <si>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</si>
  <si>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</si>
  <si>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</si>
  <si>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</si>
  <si>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</si>
  <si>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</si>
  <si>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</si>
  <si>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</si>
  <si>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</si>
  <si>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</si>
  <si>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</si>
  <si>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</si>
  <si>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</si>
  <si>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</si>
  <si>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</si>
  <si>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</si>
  <si>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</si>
  <si>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</si>
  <si>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</si>
  <si>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</si>
  <si>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</si>
  <si>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</si>
  <si>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</si>
  <si>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</si>
  <si>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</si>
  <si>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</si>
  <si>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</si>
  <si>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</si>
  <si>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</si>
  <si>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</si>
  <si>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</si>
  <si>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</si>
  <si>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</si>
  <si>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</si>
  <si>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</si>
  <si>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</si>
  <si>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</si>
  <si>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</si>
  <si>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</si>
  <si>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</si>
  <si>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</si>
  <si>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</si>
  <si>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</si>
  <si>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</si>
  <si>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</si>
  <si>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</si>
  <si>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</si>
  <si>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</si>
  <si>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</si>
  <si>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</si>
  <si>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</si>
  <si>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</si>
  <si>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</si>
  <si>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</si>
  <si>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</si>
  <si>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</si>
  <si>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</si>
  <si>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</si>
  <si>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</si>
  <si>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</si>
  <si>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</si>
  <si>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</si>
  <si>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</si>
  <si>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</si>
  <si>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</si>
  <si>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</si>
  <si>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</si>
  <si>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</si>
  <si>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</si>
  <si>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</si>
  <si>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</si>
  <si>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</si>
  <si>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</si>
  <si>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</si>
  <si>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</si>
  <si>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</si>
  <si>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</si>
  <si>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</si>
  <si>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</si>
  <si>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</si>
  <si>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</si>
  <si>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</si>
  <si>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</si>
  <si>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</si>
  <si>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</si>
  <si>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</si>
  <si>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</si>
  <si>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</si>
  <si>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</si>
  <si>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</si>
  <si>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</si>
  <si>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</si>
  <si>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</si>
  <si>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</si>
  <si>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</si>
  <si>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</si>
  <si>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</si>
  <si>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</si>
  <si>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</si>
  <si>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</si>
  <si>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</si>
  <si>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</si>
  <si>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</si>
  <si>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</si>
  <si>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</si>
  <si>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</si>
  <si>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</si>
  <si>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</si>
  <si>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</si>
  <si>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</si>
  <si>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</si>
  <si>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</si>
  <si>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</si>
  <si>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</si>
  <si>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</si>
  <si>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</si>
  <si>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</si>
  <si>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</si>
  <si>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</si>
  <si>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</si>
  <si>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</si>
  <si>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</si>
  <si>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</si>
  <si>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</si>
  <si>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</si>
  <si>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</si>
  <si>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</si>
  <si>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</si>
  <si>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</si>
  <si>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</si>
  <si>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</si>
  <si>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</si>
  <si>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</si>
  <si>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</si>
  <si>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</si>
  <si>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</si>
  <si>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</si>
  <si>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</si>
  <si>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</si>
  <si>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</si>
  <si>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</si>
  <si>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</si>
  <si>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</si>
  <si>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</si>
  <si>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</si>
  <si>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</si>
  <si>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</si>
  <si>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</si>
  <si>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</si>
  <si>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</si>
  <si>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</si>
  <si>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</si>
  <si>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</si>
  <si>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</si>
  <si>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</si>
  <si>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</si>
  <si>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</si>
  <si>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</si>
  <si>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</si>
  <si>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</si>
  <si>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</si>
  <si>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</si>
  <si>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</si>
  <si>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</si>
  <si>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</si>
  <si>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</si>
  <si>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</si>
  <si>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</si>
  <si>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</si>
  <si>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</si>
  <si>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</si>
  <si>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</si>
  <si>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</si>
  <si>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</si>
  <si>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</si>
  <si>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</si>
  <si>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</si>
  <si>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</si>
  <si>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</si>
  <si>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</si>
  <si>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</si>
  <si>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</si>
  <si>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</si>
  <si>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</si>
  <si>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</si>
  <si>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</si>
  <si>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</si>
  <si>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</si>
  <si>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</si>
  <si>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</si>
  <si>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</si>
  <si>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</si>
  <si>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</si>
  <si>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</si>
  <si>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</si>
  <si>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</si>
  <si>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</si>
  <si>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</si>
  <si>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</si>
  <si>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</si>
  <si>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</si>
  <si>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</si>
  <si>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</si>
  <si>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</si>
  <si>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</si>
  <si>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</si>
  <si>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</si>
  <si>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</si>
  <si>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</si>
  <si>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</si>
  <si>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</si>
  <si>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</si>
  <si>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</si>
  <si>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</si>
  <si>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</si>
  <si>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</si>
  <si>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</si>
  <si>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</si>
  <si>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</si>
  <si>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</si>
  <si>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</si>
  <si>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</si>
  <si>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</si>
  <si>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</si>
  <si>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</si>
  <si>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</si>
  <si>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</si>
  <si>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</si>
  <si>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</si>
  <si>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</si>
  <si>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</si>
  <si>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</si>
  <si>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</si>
  <si>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</si>
  <si>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</si>
  <si>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</si>
  <si>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</si>
  <si>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</si>
  <si>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</si>
  <si>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</si>
  <si>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</si>
  <si>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</si>
  <si>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</si>
  <si>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</si>
  <si>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</si>
  <si>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</si>
  <si>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</si>
  <si>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</si>
  <si>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</si>
  <si>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</si>
  <si>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</si>
  <si>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</si>
  <si>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</si>
  <si>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</si>
  <si>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</si>
  <si>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</si>
  <si>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</si>
  <si>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</si>
  <si>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</si>
  <si>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</si>
  <si>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</si>
  <si>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</si>
  <si>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</si>
  <si>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</si>
  <si>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</si>
  <si>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</si>
  <si>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</si>
  <si>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</si>
  <si>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</si>
  <si>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</si>
  <si>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</si>
  <si>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</si>
  <si>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</si>
  <si>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</si>
  <si>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</si>
  <si>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</si>
  <si>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</si>
  <si>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</si>
  <si>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</si>
  <si>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</si>
  <si>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</si>
  <si>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</si>
  <si>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</si>
  <si>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</si>
  <si>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</si>
  <si>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</si>
  <si>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</si>
  <si>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</si>
  <si>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</si>
  <si>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</si>
  <si>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</si>
  <si>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</si>
  <si>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</si>
  <si>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</si>
  <si>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</si>
  <si>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</si>
  <si>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</si>
  <si>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</si>
  <si>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</si>
  <si>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</si>
  <si>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</si>
  <si>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</si>
  <si>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</si>
  <si>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</si>
  <si>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</si>
  <si>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</si>
  <si>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</si>
  <si>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</si>
  <si>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</si>
  <si>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</si>
  <si>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</si>
  <si>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</si>
  <si>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</si>
  <si>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</si>
  <si>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</si>
  <si>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</si>
  <si>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</si>
  <si>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</si>
  <si>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</si>
  <si>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</si>
  <si>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</si>
  <si>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</si>
  <si>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</si>
  <si>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</si>
  <si>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</si>
  <si>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</si>
  <si>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</si>
  <si>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</si>
  <si>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</si>
  <si>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</si>
  <si>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</si>
  <si>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</si>
  <si>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</si>
  <si>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</si>
  <si>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</si>
  <si>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</si>
  <si>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</si>
  <si>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</si>
  <si>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</si>
  <si>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</si>
  <si>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</si>
  <si>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</si>
  <si>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</si>
  <si>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</si>
  <si>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</si>
  <si>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</si>
  <si>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</si>
  <si>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</si>
  <si>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</si>
  <si>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</si>
  <si>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</si>
  <si>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</si>
  <si>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</si>
  <si>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</si>
  <si>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</si>
  <si>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</si>
  <si>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</si>
  <si>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</si>
  <si>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</si>
  <si>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</si>
  <si>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</si>
  <si>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</si>
  <si>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</si>
  <si>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</si>
  <si>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</si>
  <si>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</si>
  <si>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</si>
  <si>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</si>
  <si>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</si>
  <si>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</si>
  <si>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</si>
  <si>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</si>
  <si>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</si>
  <si>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</si>
  <si>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</si>
  <si>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</si>
  <si>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</si>
  <si>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</si>
  <si>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</si>
  <si>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</si>
  <si>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</si>
  <si>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</si>
  <si>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</si>
  <si>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</si>
  <si>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</si>
  <si>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</si>
  <si>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</si>
  <si>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</si>
  <si>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</si>
  <si>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</si>
  <si>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</si>
  <si>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</si>
  <si>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</si>
  <si>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</si>
  <si>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</si>
  <si>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</si>
  <si>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</si>
  <si>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</si>
  <si>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</si>
  <si>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</si>
  <si>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</si>
  <si>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</si>
  <si>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</si>
  <si>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</si>
  <si>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</si>
  <si>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</si>
  <si>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</si>
  <si>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</si>
  <si>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</si>
  <si>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</si>
  <si>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</si>
  <si>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</si>
  <si>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</si>
  <si>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</si>
  <si>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</si>
  <si>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</si>
  <si>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</si>
  <si>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</si>
  <si>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</si>
  <si>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</si>
  <si>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</si>
  <si>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</si>
  <si>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</si>
  <si>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</si>
  <si>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</si>
  <si>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</si>
  <si>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</si>
  <si>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</si>
  <si>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</si>
  <si>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</si>
  <si>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</si>
  <si>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</si>
  <si>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</si>
  <si>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</si>
  <si>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</si>
  <si>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</si>
  <si>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</si>
  <si>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</si>
  <si>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</si>
  <si>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</si>
  <si>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</si>
  <si>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</si>
  <si>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</si>
  <si>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</si>
  <si>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</si>
  <si>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</si>
  <si>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</si>
  <si>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</si>
  <si>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</si>
  <si>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</si>
  <si>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</si>
  <si>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</si>
  <si>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</si>
  <si>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</si>
  <si>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</si>
  <si>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</si>
  <si>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</si>
  <si>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</si>
  <si>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</si>
  <si>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</si>
  <si>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</si>
  <si>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</si>
  <si>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</si>
  <si>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</si>
  <si>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</si>
  <si>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</si>
  <si>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</si>
  <si>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</si>
  <si>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</si>
  <si>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</si>
  <si>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</si>
  <si>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</si>
  <si>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</si>
  <si>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</si>
  <si>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</si>
  <si>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</si>
  <si>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</si>
  <si>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</si>
  <si>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</si>
  <si>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</si>
  <si>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</si>
  <si>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</si>
  <si>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</si>
  <si>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</si>
  <si>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</si>
  <si>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</si>
  <si>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</si>
  <si>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</si>
  <si>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</si>
  <si>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</si>
  <si>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</si>
  <si>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</si>
  <si>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</si>
  <si>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</si>
  <si>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</si>
  <si>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</si>
  <si>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</si>
  <si>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</si>
  <si>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</si>
  <si>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</si>
  <si>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</si>
  <si>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</si>
  <si>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</si>
  <si>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</si>
  <si>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</si>
  <si>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</si>
  <si>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</si>
  <si>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</si>
  <si>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</si>
  <si>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</si>
  <si>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</si>
  <si>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</si>
  <si>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</si>
  <si>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</si>
  <si>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</si>
  <si>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</si>
  <si>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</si>
  <si>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</si>
  <si>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</si>
  <si>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</si>
  <si>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</si>
  <si>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</si>
  <si>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</si>
  <si>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</si>
  <si>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</si>
  <si>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</si>
  <si>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</si>
  <si>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</si>
  <si>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</si>
  <si>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</si>
  <si>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</si>
  <si>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</si>
  <si>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</si>
  <si>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</si>
  <si>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</si>
  <si>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</si>
  <si>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</si>
  <si>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</si>
  <si>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</si>
  <si>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</si>
  <si>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</si>
  <si>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</si>
  <si>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</si>
  <si>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</si>
  <si>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</si>
  <si>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</si>
  <si>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</si>
  <si>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</si>
  <si>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</si>
  <si>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</si>
  <si>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</si>
  <si>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</si>
  <si>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</si>
  <si>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</si>
  <si>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</si>
  <si>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</si>
  <si>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</si>
  <si>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</si>
  <si>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</si>
  <si>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</si>
  <si>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</si>
  <si>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</si>
  <si>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</si>
  <si>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</si>
  <si>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</si>
  <si>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</si>
  <si>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</si>
  <si>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</si>
  <si>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</si>
  <si>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</si>
  <si>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</si>
  <si>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</si>
  <si>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</si>
  <si>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</si>
  <si>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</si>
  <si>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</si>
  <si>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</si>
  <si>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</si>
  <si>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</si>
  <si>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</si>
  <si>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</si>
  <si>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</si>
  <si>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</si>
  <si>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</si>
  <si>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</si>
  <si>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</si>
  <si>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</si>
  <si>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</si>
  <si>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</si>
  <si>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</si>
  <si>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</si>
  <si>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</si>
  <si>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</si>
  <si>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</si>
  <si>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</si>
  <si>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</si>
  <si>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</si>
  <si>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</si>
  <si>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</si>
  <si>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</si>
  <si>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</si>
  <si>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</si>
  <si>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</si>
  <si>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</si>
  <si>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</si>
  <si>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</si>
  <si>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</si>
  <si>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</si>
  <si>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</si>
  <si>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</si>
  <si>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</si>
  <si>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</si>
  <si>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</si>
  <si>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</si>
  <si>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</si>
  <si>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</si>
  <si>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</si>
  <si>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</si>
  <si>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</si>
  <si>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</si>
  <si>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</si>
  <si>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</si>
  <si>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</si>
  <si>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</si>
  <si>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</si>
  <si>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</si>
  <si>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</si>
  <si>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</si>
  <si>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</si>
  <si>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</si>
  <si>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</si>
  <si>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</si>
  <si>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</si>
  <si>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</si>
  <si>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</si>
  <si>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</si>
  <si>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</si>
  <si>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</si>
  <si>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</si>
  <si>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</si>
  <si>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</si>
  <si>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</si>
  <si>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</si>
  <si>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</si>
  <si>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</si>
  <si>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</si>
  <si>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</si>
  <si>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</si>
  <si>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</si>
  <si>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</si>
  <si>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</si>
  <si>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</si>
  <si>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</si>
  <si>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</si>
  <si>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</si>
  <si>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</si>
  <si>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</si>
  <si>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</si>
  <si>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</si>
  <si>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</si>
  <si>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</si>
  <si>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</si>
  <si>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</si>
  <si>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</si>
  <si>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</si>
  <si>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</si>
  <si>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</si>
  <si>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</si>
  <si>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</si>
  <si>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</si>
  <si>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</si>
  <si>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</si>
  <si>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</si>
  <si>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</si>
  <si>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</si>
  <si>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</si>
  <si>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</si>
  <si>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</si>
  <si>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</si>
  <si>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</si>
  <si>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</si>
  <si>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</si>
  <si>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</si>
  <si>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</si>
  <si>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</si>
  <si>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</si>
  <si>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</si>
  <si>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</si>
  <si>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</si>
  <si>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</si>
  <si>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</si>
  <si>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</si>
  <si>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</si>
  <si>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</si>
  <si>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</si>
  <si>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</si>
  <si>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</si>
  <si>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</si>
  <si>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</si>
  <si>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</si>
  <si>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</si>
  <si>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</si>
  <si>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</si>
  <si>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</si>
  <si>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</si>
  <si>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</si>
  <si>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</si>
  <si>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</si>
  <si>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</si>
  <si>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</si>
  <si>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</si>
  <si>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</si>
  <si>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</si>
  <si>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</si>
  <si>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</si>
  <si>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</si>
  <si>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</si>
  <si>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</si>
  <si>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</si>
  <si>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</si>
  <si>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</si>
  <si>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</si>
  <si>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</si>
  <si>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</si>
  <si>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</si>
  <si>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</si>
  <si>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</si>
  <si>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</si>
  <si>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</si>
  <si>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</si>
  <si>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</si>
  <si>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</si>
  <si>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</si>
  <si>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</si>
  <si>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</si>
  <si>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</si>
  <si>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</si>
  <si>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</si>
  <si>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</si>
  <si>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</si>
  <si>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</si>
  <si>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</si>
  <si>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</si>
  <si>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</si>
  <si>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</si>
  <si>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</si>
  <si>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</si>
  <si>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</si>
  <si>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</si>
  <si>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</si>
  <si>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</si>
  <si>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</si>
  <si>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</si>
  <si>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</si>
  <si>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</si>
  <si>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</si>
  <si>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</si>
  <si>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</si>
  <si>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</si>
  <si>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</si>
  <si>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</si>
  <si>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</si>
  <si>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</si>
  <si>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</si>
  <si>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</si>
  <si>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</si>
  <si>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</si>
  <si>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</si>
  <si>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</si>
  <si>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</si>
  <si>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</si>
  <si>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</si>
  <si>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</si>
  <si>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</si>
  <si>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</si>
  <si>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</si>
  <si>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</si>
  <si>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</si>
  <si>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</si>
  <si>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</si>
  <si>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</si>
  <si>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</si>
  <si>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</si>
  <si>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</si>
  <si>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</si>
  <si>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</si>
  <si>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</si>
  <si>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</si>
  <si>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</si>
  <si>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</si>
  <si>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</si>
  <si>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</si>
  <si>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</si>
  <si>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</si>
  <si>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</si>
  <si>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</si>
  <si>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</si>
  <si>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</si>
  <si>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</si>
  <si>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</si>
  <si>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</si>
  <si>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</si>
  <si>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</si>
  <si>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</si>
  <si>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</si>
  <si>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</si>
  <si>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</si>
  <si>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</si>
  <si>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</si>
  <si>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</si>
  <si>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</si>
  <si>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</si>
  <si>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</si>
  <si>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</si>
  <si>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</si>
  <si>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</si>
  <si>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</si>
  <si>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</si>
  <si>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</si>
  <si>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</si>
  <si>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</si>
  <si>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</si>
  <si>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</si>
  <si>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</si>
  <si>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</si>
  <si>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</si>
  <si>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</si>
  <si>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</si>
  <si>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</si>
  <si>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</si>
  <si>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</si>
  <si>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</si>
  <si>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</si>
  <si>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</si>
  <si>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</si>
  <si>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</si>
  <si>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</si>
  <si>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</si>
  <si>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</si>
  <si>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</si>
  <si>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</si>
  <si>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</si>
  <si>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</si>
  <si>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</si>
  <si>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</si>
  <si>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</si>
  <si>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</si>
  <si>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</si>
  <si>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</si>
  <si>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</si>
  <si>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</si>
  <si>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</si>
  <si>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</si>
  <si>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</si>
  <si>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</si>
  <si>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</si>
  <si>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</si>
  <si>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</si>
  <si>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</si>
  <si>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</si>
  <si>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</si>
  <si>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</si>
  <si>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</si>
  <si>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</si>
  <si>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</si>
  <si>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</si>
  <si>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</si>
  <si>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</si>
  <si>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</si>
  <si>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</si>
  <si>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</si>
  <si>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</si>
  <si>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</si>
  <si>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</si>
  <si>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</si>
  <si>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</si>
  <si>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</si>
  <si>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</si>
  <si>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</si>
  <si>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</si>
  <si>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</si>
  <si>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</si>
  <si>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</si>
  <si>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</si>
  <si>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</si>
  <si>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</si>
  <si>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</si>
  <si>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</si>
  <si>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</si>
  <si>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</si>
  <si>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</si>
  <si>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</si>
  <si>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</si>
  <si>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</si>
  <si>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</si>
  <si>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</si>
  <si>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</si>
  <si>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</si>
  <si>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</si>
  <si>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</si>
  <si>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</si>
  <si>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</si>
  <si>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</si>
  <si>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</si>
  <si>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</si>
  <si>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</si>
  <si>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</si>
  <si>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</si>
  <si>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</si>
  <si>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</si>
  <si>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</si>
  <si>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</si>
  <si>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</si>
  <si>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</si>
  <si>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</si>
  <si>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</si>
  <si>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</si>
  <si>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</si>
  <si>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</si>
  <si>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</si>
  <si>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</si>
  <si>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</si>
  <si>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</si>
  <si>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</si>
  <si>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</si>
  <si>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</si>
  <si>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</si>
  <si>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</si>
  <si>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</si>
  <si>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</si>
  <si>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</si>
  <si>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</si>
  <si>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</si>
  <si>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</si>
  <si>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</si>
  <si>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</si>
  <si>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</si>
  <si>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</si>
  <si>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</si>
  <si>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</si>
  <si>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</si>
  <si>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</si>
  <si>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</si>
  <si>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</si>
  <si>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</si>
  <si>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</si>
  <si>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</si>
  <si>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</si>
  <si>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</si>
  <si>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</si>
  <si>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</si>
  <si>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</si>
  <si>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</si>
  <si>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</si>
  <si>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</si>
  <si>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</si>
  <si>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</si>
  <si>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</si>
  <si>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</si>
  <si>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</si>
  <si>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</si>
  <si>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</si>
  <si>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</si>
  <si>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</si>
  <si>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</si>
  <si>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</si>
  <si>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</si>
  <si>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</si>
  <si>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</si>
  <si>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</si>
  <si>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</si>
  <si>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</si>
  <si>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</si>
  <si>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</si>
  <si>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</si>
  <si>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</si>
  <si>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</si>
  <si>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</si>
  <si>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</si>
  <si>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</si>
  <si>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</si>
  <si>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</si>
  <si>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</si>
  <si>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</si>
  <si>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</si>
  <si>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</si>
  <si>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</si>
  <si>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</si>
  <si>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</si>
  <si>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</si>
  <si>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</si>
  <si>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</si>
  <si>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</si>
  <si>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</si>
  <si>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</si>
  <si>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</si>
  <si>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</si>
  <si>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</si>
  <si>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</si>
  <si>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</si>
  <si>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</si>
  <si>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</si>
  <si>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</si>
  <si>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</si>
  <si>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</si>
  <si>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</si>
  <si>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</si>
  <si>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</si>
  <si>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</si>
  <si>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</si>
  <si>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</si>
  <si>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</si>
  <si>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</si>
  <si>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</si>
  <si>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</si>
  <si>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</si>
  <si>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</si>
  <si>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</si>
  <si>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</si>
  <si>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</si>
  <si>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</si>
  <si>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</si>
  <si>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</si>
  <si>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</si>
  <si>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</si>
  <si>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</si>
  <si>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</si>
  <si>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</si>
  <si>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</si>
  <si>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</si>
  <si>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</si>
  <si>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</si>
  <si>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</si>
  <si>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</si>
  <si>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</si>
  <si>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</si>
  <si>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</si>
  <si>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</si>
  <si>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</si>
  <si>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</si>
  <si>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</si>
  <si>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</si>
  <si>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</si>
  <si>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</si>
  <si>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</si>
  <si>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</si>
  <si>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</si>
  <si>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</si>
  <si>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</si>
  <si>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</si>
  <si>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</si>
  <si>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</si>
  <si>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</si>
  <si>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</si>
  <si>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</si>
  <si>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</si>
  <si>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</si>
  <si>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</si>
  <si>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</si>
  <si>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</si>
  <si>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</si>
  <si>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</si>
  <si>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</si>
  <si>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</si>
  <si>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</si>
  <si>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</si>
  <si>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</si>
  <si>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</si>
  <si>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</si>
  <si>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</si>
  <si>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</si>
  <si>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</si>
  <si>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</si>
  <si>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</si>
  <si>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</si>
  <si>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</si>
  <si>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</si>
  <si>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</si>
  <si>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</si>
  <si>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</si>
  <si>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</si>
  <si>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</si>
  <si>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</si>
  <si>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</si>
  <si>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</si>
  <si>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</si>
  <si>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</si>
  <si>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</si>
  <si>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</si>
  <si>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</si>
  <si>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</si>
  <si>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</si>
  <si>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</si>
  <si>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</si>
  <si>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</si>
  <si>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</si>
  <si>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</si>
  <si>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</si>
  <si>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</si>
  <si>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</si>
  <si>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</si>
  <si>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</si>
  <si>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</si>
  <si>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</si>
  <si>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</si>
  <si>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</si>
  <si>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</si>
  <si>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</si>
  <si>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</si>
  <si>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</si>
  <si>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</si>
  <si>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</si>
  <si>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</si>
  <si>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</si>
  <si>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</si>
  <si>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</si>
  <si>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</si>
  <si>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</si>
  <si>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</si>
  <si>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</si>
  <si>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</si>
  <si>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</si>
  <si>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</si>
  <si>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</si>
  <si>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</si>
  <si>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</si>
  <si>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</si>
  <si>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</si>
  <si>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</si>
  <si>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</si>
  <si>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</si>
  <si>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</si>
  <si>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</si>
  <si>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</si>
  <si>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</si>
  <si>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</si>
  <si>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</si>
  <si>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</si>
  <si>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</si>
  <si>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</si>
  <si>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</si>
  <si>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</si>
  <si>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</si>
  <si>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</si>
  <si>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</si>
  <si>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</si>
  <si>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</si>
  <si>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</si>
  <si>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</si>
  <si>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</si>
  <si>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</si>
  <si>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</si>
  <si>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</si>
  <si>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</si>
  <si>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</si>
  <si>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</si>
  <si>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</si>
  <si>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</si>
  <si>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</si>
  <si>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</si>
  <si>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</si>
  <si>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</si>
  <si>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</si>
  <si>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</si>
  <si>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</si>
  <si>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</si>
  <si>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</si>
  <si>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</si>
  <si>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</si>
  <si>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</si>
  <si>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</si>
  <si>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</si>
  <si>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</si>
  <si>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</si>
  <si>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</si>
  <si>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</si>
  <si>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</si>
  <si>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</si>
  <si>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</si>
  <si>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</si>
  <si>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</si>
  <si>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</si>
  <si>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</si>
  <si>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</si>
  <si>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</si>
  <si>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</si>
  <si>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</si>
  <si>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</si>
  <si>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</si>
  <si>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</si>
  <si>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</si>
  <si>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</si>
  <si>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</si>
  <si>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</si>
  <si>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</si>
  <si>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</si>
  <si>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</si>
  <si>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</si>
  <si>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</si>
  <si>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</si>
  <si>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</si>
  <si>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</si>
  <si>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</si>
  <si>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</si>
  <si>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</si>
  <si>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</si>
  <si>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</si>
  <si>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</si>
  <si>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</si>
  <si>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</si>
  <si>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</si>
  <si>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</si>
  <si>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</si>
  <si>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</si>
  <si>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</si>
  <si>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</si>
  <si>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</si>
  <si>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</si>
  <si>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</si>
  <si>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</si>
  <si>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</si>
  <si>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</si>
  <si>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</si>
  <si>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</si>
  <si>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</si>
  <si>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</si>
  <si>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</si>
  <si>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</si>
  <si>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</si>
  <si>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</si>
  <si>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</si>
  <si>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</si>
  <si>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</si>
  <si>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</si>
  <si>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</si>
  <si>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</si>
  <si>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</si>
  <si>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</si>
  <si>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</si>
  <si>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</si>
  <si>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</si>
  <si>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</si>
  <si>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</si>
  <si>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</si>
  <si>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</si>
  <si>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</si>
  <si>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</si>
  <si>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</si>
  <si>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</si>
  <si>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</si>
  <si>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</si>
  <si>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</si>
  <si>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</si>
  <si>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</si>
  <si>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</si>
  <si>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</si>
  <si>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</si>
  <si>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</si>
  <si>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</si>
  <si>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</si>
  <si>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</si>
  <si>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</si>
  <si>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</si>
  <si>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</si>
  <si>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</si>
  <si>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</si>
  <si>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</si>
  <si>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</si>
  <si>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</si>
  <si>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</si>
  <si>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</si>
  <si>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</si>
  <si>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</si>
  <si>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</si>
  <si>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</si>
  <si>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</si>
  <si>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</si>
  <si>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</si>
  <si>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</si>
  <si>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</si>
  <si>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</si>
  <si>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</si>
  <si>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</si>
  <si>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</si>
  <si>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</si>
  <si>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</si>
  <si>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</si>
  <si>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</si>
  <si>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</si>
  <si>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</si>
  <si>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</si>
  <si>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</si>
  <si>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</si>
  <si>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</si>
  <si>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</si>
  <si>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</si>
  <si>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</si>
  <si>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</si>
  <si>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</si>
  <si>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</si>
  <si>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</si>
  <si>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</si>
  <si>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</si>
  <si>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</si>
  <si>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</si>
  <si>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</si>
  <si>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</si>
  <si>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</si>
  <si>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</si>
  <si>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</si>
  <si>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</si>
  <si>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</si>
  <si>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</si>
  <si>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</si>
  <si>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</si>
  <si>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</si>
  <si>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</si>
  <si>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</si>
  <si>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</si>
  <si>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</si>
  <si>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</si>
  <si>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</si>
  <si>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</si>
  <si>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</si>
  <si>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</si>
  <si>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</si>
  <si>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</si>
  <si>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</si>
  <si>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</si>
  <si>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</si>
  <si>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</si>
  <si>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</si>
  <si>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</si>
  <si>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</si>
  <si>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</si>
  <si>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</si>
  <si>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</si>
  <si>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</si>
  <si>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</si>
  <si>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</si>
  <si>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</si>
  <si>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</si>
  <si>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</si>
  <si>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</si>
  <si>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</si>
  <si>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</si>
  <si>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</si>
  <si>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</si>
  <si>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</si>
  <si>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</si>
  <si>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</si>
  <si>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</si>
  <si>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</si>
  <si>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</si>
  <si>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</si>
  <si>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</si>
  <si>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</si>
  <si>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</si>
  <si>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</si>
  <si>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</si>
  <si>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</si>
  <si>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</si>
  <si>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</si>
  <si>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</si>
  <si>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</si>
  <si>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</si>
  <si>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</si>
  <si>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</si>
  <si>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</si>
  <si>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</si>
  <si>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</si>
  <si>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</si>
  <si>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</si>
  <si>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</si>
  <si>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</si>
  <si>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</si>
  <si>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</si>
  <si>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</si>
  <si>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</si>
  <si>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</si>
  <si>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</si>
  <si>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</si>
  <si>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</si>
  <si>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</si>
  <si>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</si>
  <si>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</si>
  <si>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</si>
  <si>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</si>
  <si>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</si>
  <si>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</si>
  <si>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</si>
  <si>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</si>
  <si>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</si>
  <si>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</si>
  <si>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</si>
  <si>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</si>
  <si>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</si>
  <si>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</si>
  <si>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</si>
  <si>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</si>
  <si>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</si>
  <si>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</si>
  <si>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</si>
  <si>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</si>
  <si>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</si>
  <si>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</si>
  <si>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</si>
  <si>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</si>
  <si>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</si>
  <si>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</si>
  <si>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</si>
  <si>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</si>
  <si>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</si>
  <si>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</si>
  <si>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</si>
  <si>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</si>
  <si>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</si>
  <si>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</si>
  <si>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</si>
  <si>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</si>
  <si>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</si>
  <si>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</si>
  <si>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</si>
  <si>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</si>
  <si>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</si>
  <si>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</si>
  <si>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</si>
  <si>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</si>
  <si>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</si>
  <si>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</si>
  <si>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</si>
  <si>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</si>
  <si>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</si>
  <si>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</si>
  <si>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</si>
  <si>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</si>
  <si>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</si>
  <si>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</si>
  <si>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</si>
  <si>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</si>
  <si>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</si>
  <si>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</si>
  <si>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</si>
  <si>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</si>
  <si>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</si>
  <si>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</si>
  <si>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</si>
  <si>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</si>
  <si>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</si>
  <si>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</si>
  <si>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</si>
  <si>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</si>
  <si>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</si>
  <si>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</si>
  <si>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</si>
  <si>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</si>
  <si>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</si>
  <si>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</si>
  <si>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</si>
  <si>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</si>
  <si>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</si>
  <si>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</si>
  <si>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</si>
  <si>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</si>
  <si>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</si>
  <si>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</si>
  <si>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</si>
  <si>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</si>
  <si>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</si>
  <si>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</si>
  <si>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</si>
  <si>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</si>
  <si>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</si>
  <si>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</si>
  <si>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</si>
  <si>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</si>
  <si>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</si>
  <si>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</si>
  <si>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</si>
  <si>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</si>
  <si>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</si>
  <si>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</si>
  <si>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</si>
  <si>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</si>
  <si>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</si>
  <si>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</si>
  <si>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</si>
  <si>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</si>
  <si>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</si>
  <si>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</si>
  <si>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</si>
  <si>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</si>
  <si>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</si>
  <si>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</si>
  <si>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</si>
  <si>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</si>
  <si>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</si>
  <si>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</si>
  <si>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</si>
  <si>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</si>
  <si>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</si>
  <si>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</si>
  <si>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</si>
  <si>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</si>
  <si>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</si>
  <si>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</si>
  <si>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</si>
  <si>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</si>
  <si>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</si>
  <si>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</si>
  <si>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</si>
  <si>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</si>
  <si>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</si>
  <si>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</si>
  <si>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</si>
  <si>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</si>
  <si>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</si>
  <si>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</si>
  <si>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</si>
  <si>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</si>
  <si>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</si>
  <si>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</si>
  <si>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</si>
  <si>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</si>
  <si>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</si>
  <si>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</si>
  <si>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</si>
  <si>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</si>
  <si>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</si>
  <si>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</si>
  <si>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</si>
  <si>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</si>
  <si>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</si>
  <si>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</si>
  <si>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</si>
  <si>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</si>
  <si>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</si>
  <si>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</si>
  <si>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</si>
  <si>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</si>
  <si>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</si>
  <si>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</si>
  <si>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</si>
  <si>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</si>
  <si>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</si>
  <si>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</si>
  <si>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</si>
  <si>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</si>
  <si>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</si>
  <si>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</si>
  <si>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</si>
  <si>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</si>
  <si>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</si>
  <si>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</si>
  <si>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</si>
  <si>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</si>
  <si>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</si>
  <si>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</si>
  <si>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</si>
  <si>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</si>
  <si>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</si>
  <si>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</si>
  <si>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</si>
  <si>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</si>
  <si>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</si>
  <si>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</si>
  <si>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</si>
  <si>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</si>
  <si>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</si>
  <si>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</si>
  <si>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</si>
  <si>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</si>
  <si>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</si>
  <si>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</si>
  <si>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</si>
  <si>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</si>
  <si>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</si>
  <si>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</si>
  <si>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</si>
  <si>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</si>
  <si>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</si>
  <si>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</si>
  <si>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</si>
  <si>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</si>
  <si>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</si>
  <si>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</si>
  <si>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</si>
  <si>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</si>
  <si>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</si>
  <si>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</si>
  <si>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</si>
  <si>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</si>
  <si>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</si>
  <si>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</si>
  <si>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</si>
  <si>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</si>
  <si>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</si>
  <si>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</si>
  <si>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</si>
  <si>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</si>
  <si>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</si>
  <si>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</si>
  <si>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</si>
  <si>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</si>
  <si>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</si>
  <si>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</si>
  <si>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</si>
  <si>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</si>
  <si>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</si>
  <si>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</si>
  <si>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</si>
  <si>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</si>
  <si>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</si>
  <si>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</si>
  <si>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</si>
  <si>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</si>
  <si>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</si>
  <si>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</si>
  <si>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</si>
  <si>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</si>
  <si>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</si>
  <si>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</si>
  <si>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</si>
  <si>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</si>
  <si>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</si>
  <si>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</si>
  <si>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</si>
  <si>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</si>
  <si>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</si>
  <si>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</si>
  <si>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</si>
  <si>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</si>
  <si>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</si>
  <si>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</si>
  <si>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</si>
  <si>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</si>
  <si>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</si>
  <si>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</si>
  <si>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</si>
  <si>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</si>
  <si>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</si>
  <si>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</si>
  <si>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</si>
  <si>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</si>
  <si>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</si>
  <si>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</si>
  <si>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</si>
  <si>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</si>
  <si>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</si>
  <si>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</si>
  <si>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</si>
  <si>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</si>
  <si>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</si>
  <si>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</si>
  <si>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</si>
  <si>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</si>
  <si>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</si>
  <si>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</si>
  <si>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</si>
  <si>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</si>
  <si>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</si>
  <si>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</si>
  <si>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</si>
  <si>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</si>
  <si>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</si>
  <si>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</si>
  <si>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</si>
  <si>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</si>
  <si>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</si>
  <si>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</si>
  <si>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</si>
  <si>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</si>
  <si>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</si>
  <si>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</si>
  <si>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</si>
  <si>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</si>
  <si>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</si>
  <si>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</si>
  <si>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</si>
  <si>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</si>
  <si>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</si>
  <si>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</si>
  <si>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</si>
  <si>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</si>
  <si>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</si>
  <si>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</si>
  <si>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</si>
  <si>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</si>
  <si>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</si>
  <si>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</si>
  <si>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</si>
  <si>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</si>
  <si>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</si>
  <si>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</si>
  <si>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</si>
  <si>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</si>
  <si>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</si>
  <si>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</si>
  <si>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</si>
  <si>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</si>
  <si>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</si>
  <si>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</si>
  <si>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</si>
  <si>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</si>
  <si>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</si>
  <si>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</si>
  <si>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</si>
  <si>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</si>
  <si>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</si>
  <si>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</si>
  <si>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</si>
  <si>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</si>
  <si>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</si>
  <si>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</si>
  <si>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</si>
  <si>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</si>
  <si>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</si>
  <si>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</si>
  <si>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</si>
  <si>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</si>
  <si>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</si>
  <si>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</si>
  <si>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</si>
  <si>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</si>
  <si>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</si>
  <si>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</si>
  <si>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</si>
  <si>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</si>
  <si>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</si>
  <si>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</si>
  <si>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</si>
  <si>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</si>
  <si>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</si>
  <si>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</si>
  <si>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</si>
  <si>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</si>
  <si>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</si>
  <si>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</si>
  <si>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</si>
  <si>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</si>
  <si>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</si>
  <si>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</si>
  <si>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</si>
  <si>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</si>
  <si>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</si>
  <si>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</si>
  <si>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</si>
  <si>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</si>
  <si>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</si>
  <si>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</si>
  <si>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</si>
  <si>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</si>
  <si>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</si>
  <si>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</si>
  <si>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</si>
  <si>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</si>
  <si>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</si>
  <si>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</si>
  <si>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</si>
  <si>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</si>
  <si>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</si>
  <si>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</si>
  <si>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</si>
  <si>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</si>
  <si>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</si>
  <si>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</si>
  <si>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</si>
  <si>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</si>
  <si>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</si>
  <si>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</si>
  <si>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</si>
  <si>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</si>
  <si>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</si>
  <si>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</si>
  <si>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</si>
  <si>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</si>
  <si>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</si>
  <si>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</si>
  <si>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</si>
  <si>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</si>
  <si>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</si>
  <si>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</si>
  <si>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</si>
  <si>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</si>
  <si>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</si>
  <si>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</si>
  <si>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</si>
  <si>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</si>
  <si>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</si>
  <si>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</si>
  <si>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</si>
  <si>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</si>
  <si>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</si>
  <si>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</si>
  <si>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</si>
  <si>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</si>
  <si>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</si>
  <si>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</si>
  <si>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</si>
  <si>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</si>
  <si>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</si>
  <si>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</si>
  <si>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</si>
  <si>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</si>
  <si>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</si>
  <si>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</si>
  <si>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</si>
  <si>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</si>
  <si>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</si>
  <si>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</si>
  <si>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</si>
  <si>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</si>
  <si>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</si>
  <si>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</si>
  <si>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</si>
  <si>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</si>
  <si>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</si>
  <si>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</si>
  <si>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</si>
  <si>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</si>
  <si>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</si>
  <si>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</si>
  <si>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</si>
  <si>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</si>
  <si>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</si>
  <si>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</si>
  <si>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</si>
  <si>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</si>
  <si>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</si>
  <si>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</si>
  <si>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</si>
  <si>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</si>
  <si>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</si>
  <si>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</si>
  <si>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</si>
  <si>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</si>
  <si>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</si>
  <si>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</si>
  <si>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</si>
  <si>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</si>
  <si>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</si>
  <si>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</si>
  <si>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</si>
  <si>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</si>
  <si>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</si>
  <si>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</si>
  <si>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</si>
  <si>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</si>
  <si>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</si>
  <si>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</si>
  <si>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</si>
  <si>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</si>
  <si>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</si>
  <si>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</si>
  <si>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</si>
  <si>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</si>
  <si>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</si>
  <si>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</si>
  <si>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</si>
  <si>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</si>
  <si>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</si>
  <si>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</si>
  <si>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</si>
  <si>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</si>
  <si>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</si>
  <si>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</si>
  <si>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</si>
  <si>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</si>
  <si>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</si>
  <si>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</si>
  <si>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</si>
  <si>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</si>
  <si>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</si>
  <si>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</si>
  <si>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</si>
  <si>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</si>
  <si>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</si>
  <si>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</si>
  <si>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</si>
  <si>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</si>
  <si>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</si>
  <si>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</si>
  <si>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</si>
  <si>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</si>
  <si>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</si>
  <si>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</si>
  <si>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</si>
  <si>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</si>
  <si>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</si>
  <si>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</si>
  <si>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</si>
  <si>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</si>
  <si>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</si>
  <si>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</si>
  <si>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</si>
  <si>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</si>
  <si>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</si>
  <si>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</si>
  <si>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</si>
  <si>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</si>
  <si>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</si>
  <si>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</si>
  <si>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</si>
  <si>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</si>
  <si>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</si>
  <si>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</si>
  <si>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</si>
  <si>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</si>
  <si>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</si>
  <si>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</si>
  <si>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</si>
  <si>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</si>
  <si>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</si>
  <si>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</si>
  <si>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</si>
  <si>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</si>
  <si>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</si>
  <si>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</si>
  <si>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</si>
  <si>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</si>
  <si>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</si>
  <si>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</si>
  <si>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</si>
  <si>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</si>
  <si>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</si>
  <si>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</si>
  <si>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</si>
  <si>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</si>
  <si>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</si>
  <si>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</si>
  <si>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</si>
  <si>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</si>
  <si>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</si>
  <si>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</si>
  <si>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</si>
  <si>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</si>
  <si>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</si>
  <si>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</si>
  <si>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</si>
  <si>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</si>
  <si>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</si>
  <si>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</si>
  <si>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</si>
  <si>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</si>
  <si>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</si>
  <si>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</si>
  <si>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</si>
  <si>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</si>
  <si>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</si>
  <si>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</si>
  <si>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</si>
  <si>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</si>
  <si>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</si>
  <si>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</si>
  <si>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</si>
  <si>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</si>
  <si>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</si>
  <si>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</si>
  <si>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</si>
  <si>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</si>
  <si>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</si>
  <si>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</si>
  <si>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</si>
  <si>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</si>
  <si>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</si>
  <si>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</si>
  <si>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</si>
  <si>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</si>
  <si>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</si>
  <si>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</si>
  <si>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</si>
  <si>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</si>
  <si>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</si>
  <si>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</si>
  <si>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</si>
  <si>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</si>
  <si>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</si>
  <si>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</si>
  <si>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</si>
  <si>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</si>
  <si>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</si>
  <si>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</si>
  <si>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</si>
  <si>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</si>
  <si>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</si>
  <si>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</si>
  <si>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</si>
  <si>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</si>
  <si>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</si>
  <si>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</si>
  <si>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</si>
  <si>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</si>
  <si>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</si>
  <si>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</si>
  <si>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</si>
  <si>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</si>
  <si>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</si>
  <si>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</si>
  <si>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</si>
  <si>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</si>
  <si>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</si>
  <si>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</si>
  <si>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</si>
  <si>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</si>
  <si>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</si>
  <si>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</si>
  <si>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</si>
  <si>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</si>
  <si>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</si>
  <si>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</si>
  <si>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</si>
  <si>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</si>
  <si>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</si>
  <si>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</si>
  <si>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</si>
  <si>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</si>
  <si>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</si>
  <si>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</si>
  <si>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</si>
  <si>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</si>
  <si>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</si>
  <si>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</si>
  <si>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</si>
  <si>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</si>
  <si>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</si>
  <si>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</si>
  <si>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</si>
  <si>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</si>
  <si>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</si>
  <si>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</si>
  <si>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</si>
  <si>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</si>
  <si>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</si>
  <si>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</si>
  <si>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</si>
  <si>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</si>
  <si>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</si>
  <si>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</si>
  <si>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</si>
  <si>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</si>
  <si>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</si>
  <si>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</si>
  <si>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</si>
  <si>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</si>
  <si>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</si>
  <si>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</si>
  <si>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</si>
  <si>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</si>
  <si>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</si>
  <si>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</si>
  <si>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</si>
  <si>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</si>
  <si>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</si>
  <si>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</si>
  <si>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</si>
  <si>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</si>
  <si>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</si>
  <si>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</si>
  <si>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</si>
  <si>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</si>
  <si>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</si>
  <si>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</si>
  <si>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</si>
  <si>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</si>
  <si>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</si>
  <si>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</si>
  <si>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</si>
  <si>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</si>
  <si>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</si>
  <si>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</si>
  <si>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</si>
  <si>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</si>
  <si>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</si>
  <si>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</si>
  <si>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</si>
  <si>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</si>
  <si>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</si>
  <si>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</si>
  <si>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</si>
  <si>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</si>
  <si>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</si>
  <si>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</si>
  <si>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</si>
  <si>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</si>
  <si>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</si>
  <si>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</si>
  <si>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</si>
  <si>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</si>
  <si>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</si>
  <si>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</si>
  <si>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</si>
  <si>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</si>
  <si>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</si>
  <si>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</si>
  <si>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</si>
  <si>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</si>
  <si>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</si>
  <si>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</si>
  <si>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</si>
  <si>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</si>
  <si>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</si>
  <si>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</si>
  <si>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</si>
  <si>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</si>
  <si>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</si>
  <si>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</si>
  <si>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</si>
  <si>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</si>
  <si>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</si>
  <si>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</si>
  <si>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</si>
  <si>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</si>
  <si>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</si>
  <si>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</si>
  <si>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</si>
  <si>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</si>
  <si>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</si>
  <si>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</si>
  <si>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</si>
  <si>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</si>
  <si>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</si>
  <si>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</si>
  <si>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</si>
  <si>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</si>
  <si>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</si>
  <si>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</si>
  <si>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</si>
  <si>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</si>
  <si>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</si>
  <si>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</si>
  <si>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</si>
  <si>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</si>
  <si>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</si>
  <si>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</si>
  <si>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</si>
  <si>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</si>
  <si>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</si>
  <si>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</si>
  <si>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</si>
  <si>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</si>
  <si>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</si>
  <si>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</si>
  <si>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</si>
  <si>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</si>
  <si>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</si>
  <si>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</si>
  <si>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</si>
  <si>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</si>
  <si>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</si>
  <si>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</si>
  <si>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</si>
  <si>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</si>
  <si>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</si>
  <si>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</si>
  <si>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</si>
  <si>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</si>
  <si>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</si>
  <si>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</si>
  <si>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</si>
  <si>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</si>
  <si>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</si>
  <si>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</si>
  <si>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</si>
  <si>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</si>
  <si>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</si>
  <si>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</si>
  <si>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</si>
  <si>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</si>
  <si>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</si>
  <si>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</si>
  <si>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</si>
  <si>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</si>
  <si>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</si>
  <si>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</si>
  <si>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</si>
  <si>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</si>
  <si>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</si>
  <si>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</si>
  <si>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</si>
  <si>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</si>
  <si>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</si>
  <si>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</si>
  <si>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</si>
  <si>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</si>
  <si>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</si>
  <si>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</si>
  <si>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</si>
  <si>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</si>
  <si>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</si>
  <si>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</si>
  <si>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</si>
  <si>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</si>
  <si>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</si>
  <si>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</si>
  <si>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</si>
  <si>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</si>
  <si>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</si>
  <si>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</si>
  <si>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</si>
  <si>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</si>
  <si>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</si>
  <si>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</si>
  <si>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</si>
  <si>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</si>
  <si>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</si>
  <si>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</si>
  <si>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</si>
  <si>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</si>
  <si>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</si>
  <si>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</si>
  <si>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</si>
  <si>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</si>
  <si>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</si>
  <si>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</si>
  <si>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</si>
  <si>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</si>
  <si>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</si>
  <si>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</si>
  <si>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</si>
  <si>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</si>
  <si>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</si>
  <si>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</si>
  <si>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</si>
  <si>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</si>
  <si>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</si>
  <si>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</si>
  <si>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</si>
  <si>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</si>
  <si>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</si>
  <si>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</si>
  <si>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</si>
  <si>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</si>
  <si>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</si>
  <si>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</si>
  <si>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</si>
  <si>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</si>
  <si>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</si>
  <si>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</si>
  <si>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</si>
  <si>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</si>
  <si>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</si>
  <si>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</si>
  <si>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</si>
  <si>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</si>
  <si>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</si>
  <si>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</si>
  <si>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</si>
  <si>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</si>
  <si>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</si>
  <si>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</si>
  <si>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</si>
  <si>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</si>
  <si>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</si>
  <si>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</si>
  <si>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</si>
  <si>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</si>
  <si>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</si>
  <si>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</si>
  <si>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</si>
  <si>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</si>
  <si>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</si>
  <si>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</si>
  <si>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</si>
  <si>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</si>
  <si>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</si>
  <si>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</si>
  <si>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</si>
  <si>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</si>
  <si>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</si>
  <si>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</si>
  <si>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</si>
  <si>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</si>
  <si>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</si>
  <si>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</si>
  <si>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</si>
  <si>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</si>
  <si>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</si>
  <si>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</si>
  <si>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</si>
  <si>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</si>
  <si>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</si>
  <si>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</si>
  <si>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</si>
  <si>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</si>
  <si>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</si>
  <si>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</si>
  <si>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</si>
  <si>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</si>
  <si>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</si>
  <si>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</si>
  <si>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</si>
  <si>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</si>
  <si>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</si>
  <si>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</si>
  <si>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</si>
  <si>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</si>
  <si>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</si>
  <si>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</si>
  <si>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</si>
  <si>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</si>
  <si>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</si>
  <si>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</si>
  <si>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</si>
  <si>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</si>
  <si>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</si>
  <si>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</si>
  <si>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</si>
  <si>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</si>
  <si>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</si>
  <si>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</si>
  <si>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</si>
  <si>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</si>
  <si>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</si>
  <si>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</si>
  <si>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</si>
  <si>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</si>
  <si>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</si>
  <si>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</si>
  <si>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</si>
  <si>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</si>
  <si>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</si>
  <si>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</si>
  <si>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</si>
  <si>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</si>
  <si>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</si>
  <si>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</si>
  <si>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</si>
  <si>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</si>
  <si>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</si>
  <si>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</si>
  <si>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</si>
  <si>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</si>
  <si>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</si>
  <si>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</si>
  <si>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</si>
  <si>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</si>
  <si>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</si>
  <si>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</si>
  <si>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</si>
  <si>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</si>
  <si>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</si>
  <si>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</si>
  <si>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</si>
  <si>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</si>
  <si>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</si>
  <si>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</si>
  <si>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</si>
  <si>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</si>
  <si>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</si>
  <si>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</si>
  <si>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</si>
  <si>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</si>
  <si>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</si>
  <si>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</si>
  <si>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</si>
  <si>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</si>
  <si>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</si>
  <si>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</si>
  <si>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</si>
  <si>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</si>
  <si>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</si>
  <si>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</si>
  <si>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</si>
  <si>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</si>
  <si>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</si>
  <si>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</si>
  <si>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</si>
  <si>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</si>
  <si>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</si>
  <si>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</si>
  <si>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</si>
  <si>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</si>
  <si>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</si>
  <si>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</si>
  <si>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</si>
  <si>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</si>
  <si>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</si>
  <si>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</si>
  <si>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</si>
  <si>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</si>
  <si>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</si>
  <si>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</si>
  <si>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</si>
  <si>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</si>
  <si>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</si>
  <si>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</si>
  <si>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</si>
  <si>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</si>
  <si>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</si>
  <si>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</si>
  <si>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</si>
  <si>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</si>
  <si>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</si>
  <si>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</si>
  <si>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</si>
  <si>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</si>
  <si>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</si>
  <si>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</si>
  <si>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</si>
  <si>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</si>
  <si>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</si>
  <si>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</si>
  <si>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</si>
  <si>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</si>
  <si>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</si>
  <si>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</si>
  <si>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</si>
  <si>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</si>
  <si>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</si>
  <si>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</si>
  <si>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</si>
  <si>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</si>
  <si>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</si>
  <si>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</si>
  <si>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</si>
  <si>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</si>
  <si>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</si>
  <si>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</si>
  <si>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</si>
  <si>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</si>
  <si>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</si>
  <si>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</si>
  <si>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</si>
  <si>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</si>
  <si>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</si>
  <si>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</si>
  <si>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</si>
  <si>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</si>
  <si>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</si>
  <si>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</si>
  <si>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</si>
  <si>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</si>
  <si>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</si>
  <si>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</si>
  <si>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</si>
  <si>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</si>
  <si>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</si>
  <si>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</si>
  <si>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</si>
  <si>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</si>
  <si>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</si>
  <si>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</si>
  <si>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</si>
  <si>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</si>
  <si>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</si>
  <si>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</si>
  <si>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</si>
  <si>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</si>
  <si>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</si>
  <si>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</si>
  <si>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</si>
  <si>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</si>
  <si>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</si>
  <si>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</si>
  <si>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</si>
  <si>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</si>
  <si>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</si>
  <si>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</si>
  <si>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</si>
  <si>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</si>
  <si>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</si>
  <si>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</si>
  <si>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</si>
  <si>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</si>
  <si>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</si>
  <si>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</si>
  <si>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</si>
  <si>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</si>
  <si>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</si>
  <si>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</si>
  <si>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</si>
  <si>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</si>
  <si>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</si>
  <si>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</si>
  <si>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</si>
  <si>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</si>
  <si>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</si>
  <si>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</si>
  <si>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</si>
  <si>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</si>
  <si>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</si>
  <si>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</si>
  <si>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</si>
  <si>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</si>
  <si>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</si>
  <si>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</si>
  <si>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</si>
  <si>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</si>
  <si>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</si>
  <si>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</si>
  <si>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</si>
  <si>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</si>
  <si>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</si>
  <si>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</si>
  <si>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</si>
  <si>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</si>
  <si>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</si>
  <si>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</si>
  <si>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</si>
  <si>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</si>
  <si>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</si>
  <si>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</si>
  <si>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</si>
  <si>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</si>
  <si>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</si>
  <si>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</si>
  <si>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</si>
  <si>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</si>
  <si>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</si>
  <si>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</si>
  <si>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</si>
  <si>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</si>
  <si>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</si>
  <si>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</si>
  <si>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</si>
  <si>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</si>
  <si>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</si>
  <si>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</si>
  <si>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</si>
  <si>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</si>
  <si>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</si>
  <si>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</si>
  <si>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</si>
  <si>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</si>
  <si>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</si>
  <si>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</si>
  <si>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</si>
  <si>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</si>
  <si>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</si>
  <si>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</si>
  <si>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</si>
  <si>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</si>
  <si>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</si>
  <si>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</si>
  <si>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</si>
  <si>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</si>
  <si>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</si>
  <si>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</si>
  <si>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</si>
  <si>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</si>
  <si>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</si>
  <si>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</si>
  <si>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</si>
  <si>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</si>
  <si>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</si>
  <si>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</si>
  <si>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</si>
  <si>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</si>
  <si>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</si>
  <si>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</si>
  <si>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</si>
  <si>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</si>
  <si>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</si>
  <si>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</si>
  <si>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</si>
  <si>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</si>
  <si>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</si>
  <si>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</si>
  <si>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</si>
  <si>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</si>
  <si>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</si>
  <si>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</si>
  <si>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</si>
  <si>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</si>
  <si>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</si>
  <si>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</si>
  <si>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</si>
  <si>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</si>
  <si>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</si>
  <si>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</si>
  <si>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</si>
  <si>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</si>
  <si>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</si>
  <si>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</si>
  <si>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</si>
  <si>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</si>
  <si>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</si>
  <si>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</si>
  <si>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</si>
  <si>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</si>
  <si>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</si>
  <si>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</si>
  <si>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</si>
  <si>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</si>
  <si>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</si>
  <si>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</si>
  <si>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</si>
  <si>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</si>
  <si>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</si>
  <si>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</si>
  <si>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</si>
  <si>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</si>
  <si>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</si>
  <si>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</si>
  <si>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</si>
  <si>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</si>
  <si>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</si>
  <si>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</si>
  <si>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</si>
  <si>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</si>
  <si>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</si>
  <si>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</si>
  <si>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</si>
  <si>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</si>
  <si>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</si>
  <si>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</si>
  <si>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</si>
  <si>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</si>
  <si>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</si>
  <si>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</si>
  <si>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</si>
  <si>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</si>
  <si>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</si>
  <si>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</si>
  <si>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</si>
  <si>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</si>
  <si>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</si>
  <si>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</si>
  <si>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</si>
  <si>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</si>
  <si>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</si>
  <si>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</si>
  <si>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</si>
  <si>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</si>
  <si>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</si>
  <si>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</si>
  <si>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</si>
  <si>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</si>
  <si>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</si>
  <si>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</si>
  <si>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</si>
  <si>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</si>
  <si>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</si>
  <si>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</si>
  <si>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</si>
  <si>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</si>
  <si>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</si>
  <si>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</si>
  <si>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</si>
  <si>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</si>
  <si>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</si>
  <si>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</si>
  <si>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</si>
  <si>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</si>
  <si>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</si>
  <si>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</si>
  <si>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</si>
  <si>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</si>
  <si>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</si>
  <si>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</si>
  <si>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</si>
  <si>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</si>
  <si>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</si>
  <si>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</si>
  <si>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</si>
  <si>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</si>
  <si>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</si>
  <si>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</si>
  <si>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</si>
  <si>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</si>
  <si>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</si>
  <si>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</si>
  <si>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</si>
  <si>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</si>
  <si>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</si>
  <si>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</si>
  <si>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</si>
  <si>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</si>
  <si>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</si>
  <si>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</si>
  <si>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</si>
  <si>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</si>
  <si>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</si>
  <si>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</si>
  <si>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</si>
  <si>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</si>
  <si>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</si>
  <si>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</si>
  <si>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</si>
  <si>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</si>
  <si>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</si>
  <si>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</si>
  <si>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</si>
  <si>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</si>
  <si>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</si>
  <si>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</si>
  <si>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</si>
  <si>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</si>
  <si>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</si>
  <si>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</si>
  <si>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</si>
  <si>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</si>
  <si>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</si>
  <si>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</si>
  <si>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</si>
  <si>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</si>
  <si>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</si>
  <si>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</si>
  <si>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</si>
  <si>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</si>
  <si>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</si>
  <si>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</si>
  <si>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</si>
  <si>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</si>
  <si>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</si>
  <si>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</si>
  <si>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</si>
  <si>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</si>
  <si>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</si>
  <si>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</si>
  <si>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</si>
  <si>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</si>
  <si>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</si>
  <si>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</si>
  <si>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</si>
  <si>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</si>
  <si>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</si>
  <si>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</si>
  <si>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</si>
  <si>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</si>
  <si>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</si>
  <si>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</si>
  <si>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</si>
  <si>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</si>
  <si>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</si>
  <si>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</si>
  <si>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</si>
  <si>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</si>
  <si>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</si>
  <si>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</si>
  <si>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</si>
  <si>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</si>
  <si>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</si>
  <si>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</si>
  <si>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</si>
  <si>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</si>
  <si>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</si>
  <si>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</si>
  <si>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</si>
  <si>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</si>
  <si>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</si>
  <si>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</si>
  <si>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</si>
  <si>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</si>
  <si>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</si>
  <si>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</si>
  <si>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</si>
  <si>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</si>
  <si>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</si>
  <si>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</si>
  <si>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</si>
  <si>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</si>
  <si>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</si>
  <si>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</si>
  <si>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</si>
  <si>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</si>
  <si>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</si>
  <si>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</si>
  <si>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</si>
  <si>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</si>
  <si>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</si>
  <si>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</si>
  <si>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</si>
  <si>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</si>
  <si>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</si>
  <si>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</si>
  <si>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</si>
  <si>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</si>
  <si>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</si>
  <si>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</si>
  <si>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</si>
  <si>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</si>
  <si>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</si>
  <si>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</si>
  <si>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</si>
  <si>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</si>
  <si>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</si>
  <si>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</si>
  <si>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</si>
  <si>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</si>
  <si>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</si>
  <si>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</si>
  <si>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</si>
  <si>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</si>
  <si>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</si>
  <si>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</si>
  <si>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</si>
  <si>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</si>
  <si>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</si>
  <si>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</si>
  <si>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</si>
  <si>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</si>
  <si>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</si>
  <si>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</si>
  <si>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</si>
  <si>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</si>
  <si>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</si>
  <si>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</si>
  <si>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</si>
  <si>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</si>
  <si>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</si>
  <si>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</si>
  <si>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</si>
  <si>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</si>
  <si>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</si>
  <si>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</si>
  <si>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</si>
  <si>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</si>
  <si>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</si>
  <si>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</si>
  <si>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</si>
  <si>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</si>
  <si>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</si>
  <si>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</si>
  <si>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</si>
  <si>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</si>
  <si>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</si>
  <si>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</si>
  <si>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</si>
  <si>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</si>
  <si>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</si>
  <si>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</si>
  <si>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</si>
  <si>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</si>
  <si>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</si>
  <si>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</si>
  <si>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</si>
  <si>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</si>
  <si>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</si>
  <si>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</si>
  <si>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</si>
  <si>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</si>
  <si>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</si>
  <si>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</si>
  <si>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</si>
  <si>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</si>
  <si>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</si>
  <si>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</si>
  <si>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</si>
  <si>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</si>
  <si>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</si>
  <si>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</si>
  <si>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</si>
  <si>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</si>
  <si>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</si>
  <si>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</si>
  <si>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</si>
  <si>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</si>
  <si>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</si>
  <si>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</si>
  <si>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</si>
  <si>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</si>
  <si>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</si>
  <si>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</si>
  <si>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</si>
  <si>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</si>
  <si>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</si>
  <si>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</si>
  <si>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</si>
  <si>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</si>
  <si>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</si>
  <si>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</si>
  <si>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</si>
  <si>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</si>
  <si>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</si>
  <si>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</si>
  <si>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</si>
  <si>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</si>
  <si>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</si>
  <si>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</si>
  <si>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</si>
  <si>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</si>
  <si>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</si>
  <si>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</si>
  <si>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</si>
  <si>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</si>
  <si>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</si>
  <si>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</si>
  <si>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</si>
  <si>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</si>
  <si>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</si>
  <si>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</si>
  <si>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</si>
  <si>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</si>
  <si>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</si>
  <si>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</si>
  <si>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</si>
  <si>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</si>
  <si>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</si>
  <si>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</si>
  <si>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</si>
  <si>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</si>
  <si>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</si>
  <si>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</si>
  <si>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</si>
  <si>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</si>
  <si>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</si>
  <si>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</si>
  <si>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</si>
  <si>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</si>
  <si>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</si>
  <si>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</si>
  <si>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</si>
  <si>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</si>
  <si>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</si>
  <si>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</si>
  <si>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</si>
  <si>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</si>
  <si>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</si>
  <si>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</si>
  <si>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</si>
  <si>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</si>
  <si>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</si>
  <si>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</si>
  <si>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</si>
  <si>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</si>
  <si>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</si>
  <si>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</si>
  <si>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</si>
  <si>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</si>
  <si>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</si>
  <si>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</si>
  <si>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</si>
  <si>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</si>
  <si>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</si>
  <si>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</si>
  <si>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</si>
  <si>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</si>
  <si>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</si>
  <si>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</si>
  <si>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</si>
  <si>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</si>
  <si>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</si>
  <si>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</si>
  <si>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</si>
  <si>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</si>
  <si>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</si>
  <si>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</si>
  <si>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</si>
  <si>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</si>
  <si>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</si>
  <si>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</si>
  <si>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</si>
  <si>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</si>
  <si>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</si>
  <si>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</si>
  <si>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</si>
  <si>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</si>
  <si>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</si>
  <si>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</si>
  <si>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</si>
  <si>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</si>
  <si>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</si>
  <si>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</si>
  <si>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</si>
  <si>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</si>
  <si>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</si>
  <si>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</si>
  <si>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</si>
  <si>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</si>
  <si>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</si>
  <si>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</si>
  <si>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</si>
  <si>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</si>
  <si>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</si>
  <si>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</si>
  <si>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</si>
  <si>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</si>
  <si>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</si>
  <si>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</si>
  <si>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</si>
  <si>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</si>
  <si>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</si>
  <si>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</si>
  <si>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</si>
  <si>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</si>
  <si>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</si>
  <si>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</si>
  <si>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</si>
  <si>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</si>
  <si>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</si>
  <si>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</si>
  <si>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</si>
  <si>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</si>
  <si>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</si>
  <si>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</si>
  <si>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</si>
  <si>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</si>
  <si>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</si>
  <si>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</si>
  <si>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</si>
  <si>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</si>
  <si>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</si>
  <si>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</si>
  <si>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</si>
  <si>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</si>
  <si>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</si>
  <si>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</si>
  <si>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</si>
  <si>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</si>
  <si>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</si>
  <si>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</si>
  <si>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</si>
  <si>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</si>
  <si>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</si>
  <si>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</si>
  <si>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</si>
  <si>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</si>
  <si>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</si>
  <si>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</si>
  <si>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</si>
  <si>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</si>
  <si>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</si>
  <si>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</si>
  <si>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</si>
  <si>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</si>
  <si>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</si>
  <si>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</si>
  <si>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</si>
  <si>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</si>
  <si>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</si>
  <si>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</si>
  <si>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</si>
  <si>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</si>
  <si>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</si>
  <si>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</si>
  <si>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</si>
  <si>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</si>
  <si>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</si>
  <si>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</si>
  <si>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</si>
  <si>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</si>
  <si>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</si>
  <si>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</si>
  <si>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</si>
  <si>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</si>
  <si>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</si>
  <si>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</si>
  <si>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</si>
  <si>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</si>
  <si>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</si>
  <si>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</si>
  <si>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</si>
  <si>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</si>
  <si>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</si>
  <si>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</si>
  <si>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</si>
  <si>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</si>
  <si>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</si>
  <si>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</si>
  <si>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</si>
  <si>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</si>
  <si>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</si>
  <si>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</si>
  <si>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</si>
  <si>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</si>
  <si>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</si>
  <si>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</si>
  <si>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</si>
  <si>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</si>
  <si>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</si>
  <si>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</si>
  <si>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</si>
  <si>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</si>
  <si>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</si>
  <si>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</si>
  <si>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</si>
  <si>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</si>
  <si>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</si>
  <si>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</si>
  <si>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</si>
  <si>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</si>
  <si>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</si>
  <si>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</si>
  <si>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</si>
  <si>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</si>
  <si>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</si>
  <si>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</si>
  <si>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</si>
  <si>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</si>
  <si>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</si>
  <si>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</si>
  <si>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</si>
  <si>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</si>
  <si>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</si>
  <si>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</si>
  <si>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</si>
  <si>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</si>
  <si>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</si>
  <si>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</si>
  <si>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</si>
  <si>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</si>
  <si>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</si>
  <si>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</si>
  <si>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</si>
  <si>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</si>
  <si>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</si>
  <si>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</si>
  <si>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</si>
  <si>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</si>
  <si>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</si>
  <si>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</si>
  <si>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</si>
  <si>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</si>
  <si>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</si>
  <si>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</si>
  <si>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</si>
  <si>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</si>
  <si>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</si>
  <si>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</si>
  <si>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</si>
  <si>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</si>
  <si>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</si>
  <si>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</si>
  <si>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</si>
  <si>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</si>
  <si>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</si>
  <si>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</si>
  <si>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</si>
  <si>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</si>
  <si>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</si>
  <si>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</si>
  <si>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</si>
  <si>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</si>
  <si>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</si>
  <si>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</si>
  <si>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</si>
  <si>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</si>
  <si>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</si>
  <si>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</si>
  <si>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</si>
  <si>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</si>
  <si>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</si>
  <si>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</si>
  <si>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</si>
  <si>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</si>
  <si>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</si>
  <si>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</si>
  <si>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</si>
  <si>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</si>
  <si>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</si>
  <si>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</si>
  <si>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</si>
  <si>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</si>
  <si>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</si>
  <si>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</si>
  <si>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</si>
  <si>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</si>
  <si>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</si>
  <si>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</si>
  <si>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</si>
  <si>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</si>
  <si>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</si>
  <si>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</si>
  <si>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</si>
  <si>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</si>
  <si>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</si>
  <si>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</si>
  <si>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</si>
  <si>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</si>
  <si>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</si>
  <si>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</si>
  <si>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</si>
  <si>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</si>
  <si>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</si>
  <si>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</si>
  <si>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</si>
  <si>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</si>
  <si>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</si>
  <si>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</si>
  <si>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</si>
  <si>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</si>
  <si>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</si>
  <si>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</si>
  <si>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</si>
  <si>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</si>
  <si>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</si>
  <si>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</si>
  <si>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</si>
  <si>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</si>
  <si>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</si>
  <si>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</si>
  <si>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</si>
  <si>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</si>
  <si>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</si>
  <si>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</si>
  <si>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</si>
  <si>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</si>
  <si>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</si>
  <si>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</si>
  <si>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</si>
  <si>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</si>
  <si>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</si>
  <si>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</si>
  <si>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</si>
  <si>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</si>
  <si>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</si>
  <si>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</si>
  <si>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</si>
  <si>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</si>
  <si>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</si>
  <si>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</si>
  <si>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</si>
  <si>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</si>
  <si>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</si>
  <si>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</si>
  <si>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</si>
  <si>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</si>
  <si>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</si>
  <si>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</si>
  <si>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</si>
  <si>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</si>
  <si>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</si>
  <si>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</si>
  <si>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</si>
  <si>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</si>
  <si>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</si>
  <si>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</si>
  <si>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</si>
  <si>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</si>
  <si>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</si>
  <si>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</si>
  <si>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</si>
  <si>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</si>
  <si>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</si>
  <si>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</si>
  <si>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</si>
  <si>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</si>
  <si>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</si>
  <si>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</si>
  <si>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</si>
  <si>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</si>
  <si>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</si>
  <si>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</si>
  <si>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</si>
  <si>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</si>
  <si>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</si>
  <si>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</si>
  <si>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</si>
  <si>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</si>
  <si>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</si>
  <si>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</si>
  <si>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</si>
  <si>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</si>
  <si>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</si>
  <si>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</si>
  <si>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</si>
  <si>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</si>
  <si>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</si>
  <si>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</si>
  <si>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</si>
  <si>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</si>
  <si>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</si>
  <si>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</si>
  <si>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</si>
  <si>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</si>
  <si>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</si>
  <si>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</si>
  <si>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</si>
  <si>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</si>
  <si>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</si>
  <si>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</si>
  <si>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</si>
  <si>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</si>
  <si>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</si>
  <si>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</si>
  <si>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</si>
  <si>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</si>
  <si>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</si>
  <si>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</si>
  <si>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</si>
  <si>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</si>
  <si>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</si>
  <si>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</si>
  <si>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</si>
  <si>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</si>
  <si>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</si>
  <si>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</si>
  <si>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</si>
  <si>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</si>
  <si>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</si>
  <si>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</si>
  <si>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</si>
  <si>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</si>
  <si>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</si>
  <si>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</si>
  <si>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</si>
  <si>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</si>
  <si>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</si>
  <si>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</si>
  <si>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</si>
  <si>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</si>
  <si>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</si>
  <si>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</si>
  <si>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</si>
  <si>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</si>
  <si>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</si>
  <si>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</si>
  <si>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</si>
  <si>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</si>
  <si>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</si>
  <si>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</si>
  <si>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</si>
  <si>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</si>
  <si>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</si>
  <si>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</si>
  <si>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</si>
  <si>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</si>
  <si>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</si>
  <si>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</si>
  <si>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</si>
  <si>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</si>
  <si>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</si>
  <si>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</si>
  <si>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</si>
  <si>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</si>
  <si>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</si>
  <si>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</si>
  <si>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</si>
  <si>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</si>
  <si>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</si>
  <si>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</si>
  <si>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</si>
  <si>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</si>
  <si>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</si>
  <si>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</si>
  <si>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</si>
  <si>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</si>
  <si>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</si>
  <si>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</si>
  <si>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</si>
  <si>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</si>
  <si>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</si>
  <si>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</si>
  <si>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</si>
  <si>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</si>
  <si>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</si>
  <si>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</si>
  <si>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</si>
  <si>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</si>
  <si>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</si>
  <si>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</si>
  <si>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</si>
  <si>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</si>
  <si>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</si>
  <si>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</si>
  <si>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</si>
  <si>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</si>
  <si>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</si>
  <si>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</si>
  <si>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</si>
  <si>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</si>
  <si>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</si>
  <si>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</si>
  <si>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</si>
  <si>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</si>
  <si>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</si>
  <si>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</si>
  <si>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</si>
  <si>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</si>
  <si>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</si>
  <si>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</si>
  <si>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</si>
  <si>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</si>
  <si>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</si>
  <si>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</si>
  <si>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</si>
  <si>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</si>
  <si>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</si>
  <si>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</si>
  <si>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</si>
  <si>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</si>
  <si>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</si>
  <si>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</si>
  <si>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</si>
  <si>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</si>
  <si>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</si>
  <si>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</si>
  <si>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</si>
  <si>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</si>
  <si>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</si>
  <si>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</si>
  <si>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</si>
  <si>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</si>
  <si>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</si>
  <si>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</si>
  <si>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</si>
  <si>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</si>
  <si>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</si>
  <si>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</si>
  <si>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</si>
  <si>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</si>
  <si>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</si>
  <si>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</si>
  <si>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</si>
  <si>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</si>
  <si>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</si>
  <si>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</si>
  <si>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</si>
  <si>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</si>
  <si>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</si>
  <si>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</si>
  <si>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</si>
  <si>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</si>
  <si>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</si>
  <si>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</si>
  <si>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</si>
  <si>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</si>
  <si>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</si>
  <si>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</si>
  <si>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</si>
  <si>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</si>
  <si>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</si>
  <si>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</si>
  <si>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</si>
  <si>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</si>
  <si>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</si>
  <si>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</si>
  <si>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</si>
  <si>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</si>
  <si>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</si>
  <si>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</si>
  <si>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</si>
  <si>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</si>
  <si>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</si>
  <si>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</si>
  <si>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</si>
  <si>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</si>
  <si>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</si>
  <si>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</si>
  <si>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</si>
  <si>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</si>
  <si>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</si>
  <si>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</si>
  <si>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</si>
  <si>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</si>
  <si>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</si>
  <si>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</si>
  <si>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</si>
  <si>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</si>
  <si>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</si>
  <si>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</si>
  <si>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</si>
  <si>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</si>
  <si>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</si>
  <si>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</si>
  <si>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</si>
  <si>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</si>
  <si>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</si>
  <si>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</si>
  <si>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</si>
  <si>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</si>
  <si>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</si>
  <si>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</si>
  <si>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</si>
  <si>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</si>
  <si>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</si>
  <si>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</si>
  <si>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</si>
  <si>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</si>
  <si>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</si>
  <si>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</si>
  <si>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</si>
  <si>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</si>
  <si>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</si>
  <si>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</si>
  <si>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</si>
  <si>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</si>
  <si>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</si>
  <si>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</si>
  <si>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</si>
  <si>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</si>
  <si>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</si>
  <si>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</si>
  <si>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</si>
  <si>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</si>
  <si>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</si>
  <si>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</si>
  <si>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</si>
  <si>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</si>
  <si>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</si>
  <si>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</si>
  <si>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</si>
  <si>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</si>
  <si>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</si>
  <si>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</si>
  <si>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</si>
  <si>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</si>
  <si>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</si>
  <si>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</si>
  <si>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</si>
  <si>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</si>
  <si>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</si>
  <si>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</si>
  <si>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</si>
  <si>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</si>
  <si>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</si>
  <si>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</si>
  <si>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</si>
  <si>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</si>
  <si>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</si>
  <si>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</si>
  <si>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</si>
  <si>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</si>
  <si>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</si>
  <si>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</si>
  <si>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</si>
  <si>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</si>
  <si>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</si>
  <si>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</si>
  <si>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</si>
  <si>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</si>
  <si>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</si>
  <si>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</si>
  <si>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</si>
  <si>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</si>
  <si>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</si>
  <si>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</si>
  <si>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</si>
  <si>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</si>
  <si>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</si>
  <si>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</si>
  <si>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</si>
  <si>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</si>
  <si>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</si>
  <si>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</si>
  <si>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</si>
  <si>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</si>
  <si>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</si>
  <si>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</si>
  <si>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</si>
  <si>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</si>
  <si>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</si>
  <si>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</si>
  <si>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</si>
  <si>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</si>
  <si>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</si>
  <si>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</si>
  <si>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</si>
  <si>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</si>
  <si>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</si>
  <si>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</si>
  <si>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</si>
  <si>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</si>
  <si>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</si>
  <si>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</si>
  <si>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</si>
  <si>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</si>
  <si>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</si>
  <si>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</si>
  <si>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</si>
  <si>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</si>
  <si>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</si>
  <si>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</si>
  <si>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</si>
  <si>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</si>
  <si>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</si>
  <si>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</si>
  <si>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</si>
  <si>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</si>
  <si>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</si>
  <si>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</si>
  <si>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</si>
  <si>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</si>
  <si>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</si>
  <si>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</si>
  <si>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</si>
  <si>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</si>
  <si>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</si>
  <si>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</si>
  <si>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</si>
  <si>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</si>
  <si>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</si>
  <si>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</si>
  <si>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</si>
  <si>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</si>
  <si>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</si>
  <si>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</si>
  <si>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</si>
  <si>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</si>
  <si>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</si>
  <si>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</si>
  <si>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</si>
  <si>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</si>
  <si>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</si>
  <si>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</si>
  <si>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</si>
  <si>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</si>
  <si>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</si>
  <si>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</si>
  <si>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</si>
  <si>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</si>
  <si>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</si>
  <si>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</si>
  <si>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</si>
  <si>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</si>
  <si>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</si>
  <si>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</si>
  <si>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</si>
  <si>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</si>
  <si>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</si>
  <si>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</si>
  <si>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</si>
  <si>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</si>
  <si>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</si>
  <si>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</si>
  <si>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</si>
  <si>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</si>
  <si>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</si>
  <si>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</si>
  <si>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</si>
  <si>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</si>
  <si>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</si>
  <si>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</si>
  <si>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</si>
  <si>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</si>
  <si>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</si>
  <si>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</si>
  <si>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</si>
  <si>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</si>
  <si>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</si>
  <si>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</si>
  <si>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</si>
  <si>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</si>
  <si>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</si>
  <si>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</si>
  <si>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</si>
  <si>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</si>
  <si>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</si>
  <si>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</si>
  <si>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</si>
  <si>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</si>
  <si>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</si>
  <si>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</si>
  <si>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</si>
  <si>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</si>
  <si>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</si>
  <si>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</si>
  <si>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</si>
  <si>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</si>
  <si>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</si>
  <si>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</si>
  <si>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</si>
  <si>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</si>
  <si>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</si>
  <si>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</si>
  <si>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</si>
  <si>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</si>
  <si>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</si>
  <si>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</si>
  <si>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</si>
  <si>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</si>
  <si>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</si>
  <si>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</si>
  <si>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</si>
  <si>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</si>
  <si>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</si>
  <si>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</si>
  <si>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</si>
  <si>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</si>
  <si>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</si>
  <si>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</si>
  <si>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</si>
  <si>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</si>
  <si>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</si>
  <si>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</si>
  <si>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</si>
  <si>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</si>
  <si>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</si>
  <si>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</si>
  <si>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</si>
  <si>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</si>
  <si>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</si>
  <si>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</si>
  <si>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</si>
  <si>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</si>
  <si>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</si>
  <si>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</si>
  <si>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</si>
  <si>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</si>
  <si>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</si>
  <si>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</si>
  <si>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</si>
  <si>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</si>
  <si>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</si>
  <si>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</si>
  <si>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</si>
  <si>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</si>
  <si>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</si>
  <si>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</si>
  <si>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</si>
  <si>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</si>
  <si>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</si>
  <si>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</si>
  <si>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</si>
  <si>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</si>
  <si>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</si>
  <si>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</si>
  <si>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</si>
  <si>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</si>
  <si>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</si>
  <si>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</si>
  <si>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</si>
  <si>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</si>
  <si>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</si>
  <si>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</si>
  <si>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</si>
  <si>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</si>
  <si>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</si>
  <si>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</si>
  <si>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</si>
  <si>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</si>
  <si>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</si>
  <si>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</si>
  <si>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</si>
  <si>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</si>
  <si>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</si>
  <si>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</si>
  <si>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</si>
  <si>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</si>
  <si>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</si>
  <si>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</si>
  <si>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</si>
  <si>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</si>
  <si>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</si>
  <si>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</si>
  <si>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</si>
  <si>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</si>
  <si>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</si>
  <si>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</si>
  <si>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</si>
  <si>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</si>
  <si>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</si>
  <si>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</si>
  <si>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</si>
  <si>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</si>
  <si>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</si>
  <si>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</si>
  <si>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</si>
  <si>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</si>
  <si>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</si>
  <si>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</si>
  <si>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</si>
  <si>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</si>
  <si>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</si>
  <si>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</si>
  <si>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</si>
  <si>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</si>
  <si>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</si>
  <si>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</si>
  <si>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</si>
  <si>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</si>
  <si>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</si>
  <si>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</si>
  <si>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</si>
  <si>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</si>
  <si>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</si>
  <si>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</si>
  <si>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</si>
  <si>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</si>
  <si>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</si>
  <si>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</si>
  <si>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</si>
  <si>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</si>
  <si>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</si>
  <si>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</si>
  <si>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</si>
  <si>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</si>
  <si>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</si>
  <si>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</si>
  <si>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</si>
  <si>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</si>
  <si>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</si>
  <si>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</si>
  <si>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</si>
  <si>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</si>
  <si>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</si>
  <si>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</si>
  <si>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</si>
  <si>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</si>
  <si>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</si>
  <si>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</si>
  <si>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</si>
  <si>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</si>
  <si>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</si>
  <si>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</si>
  <si>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</si>
  <si>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</si>
  <si>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</si>
  <si>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</si>
  <si>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</si>
  <si>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</si>
  <si>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</si>
  <si>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</si>
  <si>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</si>
  <si>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</si>
  <si>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</si>
  <si>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</si>
  <si>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</si>
  <si>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</si>
  <si>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</si>
  <si>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</si>
  <si>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</si>
  <si>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</si>
  <si>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</si>
  <si>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</si>
  <si>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</si>
  <si>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</si>
  <si>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</si>
  <si>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</si>
  <si>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</si>
  <si>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</si>
  <si>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</si>
  <si>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</si>
  <si>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</si>
  <si>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</si>
  <si>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</si>
  <si>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</si>
  <si>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</si>
  <si>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</si>
  <si>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</si>
  <si>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</si>
  <si>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</si>
  <si>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</si>
  <si>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</si>
  <si>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</si>
  <si>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</si>
  <si>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</si>
  <si>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</si>
  <si>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</si>
  <si>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</si>
  <si>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</si>
  <si>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</si>
  <si>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</si>
  <si>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</si>
  <si>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</si>
  <si>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</si>
  <si>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</si>
  <si>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</si>
  <si>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</si>
  <si>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</si>
  <si>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</si>
  <si>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</si>
  <si>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</si>
  <si>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</si>
  <si>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</si>
  <si>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</si>
  <si>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</si>
  <si>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</si>
  <si>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</si>
  <si>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</si>
  <si>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</si>
  <si>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</si>
  <si>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</si>
  <si>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</si>
  <si>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</si>
  <si>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</si>
  <si>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</si>
  <si>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</si>
  <si>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</si>
  <si>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</si>
  <si>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</si>
  <si>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</si>
  <si>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</si>
  <si>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</si>
  <si>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</si>
  <si>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</si>
  <si>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</si>
  <si>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</si>
  <si>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</si>
  <si>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</si>
  <si>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</si>
  <si>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</si>
  <si>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</si>
  <si>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</si>
  <si>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</si>
  <si>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</si>
  <si>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</si>
  <si>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</si>
  <si>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</si>
  <si>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</si>
  <si>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</si>
  <si>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</si>
  <si>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</si>
  <si>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</si>
  <si>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</si>
  <si>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</si>
  <si>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</si>
  <si>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</si>
  <si>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</si>
  <si>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</si>
  <si>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</si>
  <si>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</si>
  <si>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</si>
  <si>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</si>
  <si>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</si>
  <si>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</si>
  <si>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</si>
  <si>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</si>
  <si>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</si>
  <si>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</si>
  <si>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</si>
  <si>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</si>
  <si>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</si>
  <si>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</si>
  <si>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</si>
  <si>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</si>
  <si>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</si>
  <si>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</si>
  <si>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</si>
  <si>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</si>
  <si>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</si>
  <si>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</si>
  <si>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</si>
  <si>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</si>
  <si>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</si>
  <si>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</si>
  <si>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</si>
  <si>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</si>
  <si>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</si>
  <si>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</si>
  <si>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</si>
  <si>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</si>
  <si>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</si>
  <si>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</si>
  <si>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</si>
  <si>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</si>
  <si>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</si>
  <si>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</si>
  <si>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</si>
  <si>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</si>
  <si>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</si>
  <si>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</si>
  <si>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</si>
  <si>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</si>
  <si>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</si>
  <si>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</si>
  <si>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</si>
  <si>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</si>
  <si>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</si>
  <si>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</si>
  <si>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</si>
  <si>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</si>
  <si>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</si>
  <si>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</si>
  <si>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</si>
  <si>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</si>
  <si>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</si>
  <si>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</si>
  <si>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</si>
  <si>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</si>
  <si>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</si>
  <si>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</si>
  <si>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</si>
  <si>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</si>
  <si>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</si>
  <si>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</si>
  <si>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</si>
  <si>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</si>
  <si>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</si>
  <si>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</si>
  <si>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</si>
  <si>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</si>
  <si>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</si>
  <si>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</si>
  <si>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</si>
  <si>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</si>
  <si>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</si>
  <si>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</si>
  <si>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</si>
  <si>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</si>
  <si>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</si>
  <si>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</si>
  <si>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</si>
  <si>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</si>
  <si>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</si>
  <si>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</si>
  <si>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</si>
  <si>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</si>
  <si>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</si>
  <si>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</si>
  <si>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</si>
  <si>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</si>
  <si>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</si>
  <si>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</si>
  <si>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</si>
  <si>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</si>
  <si>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</si>
  <si>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</si>
  <si>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</si>
  <si>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</si>
  <si>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</si>
  <si>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</si>
  <si>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</si>
  <si>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</si>
  <si>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</si>
  <si>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</si>
  <si>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</si>
  <si>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</si>
  <si>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</si>
  <si>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</si>
  <si>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</si>
  <si>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</si>
  <si>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</si>
  <si>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</si>
  <si>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</si>
  <si>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</si>
  <si>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</si>
  <si>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</si>
  <si>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</si>
  <si>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</si>
  <si>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</si>
  <si>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</si>
  <si>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</si>
  <si>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</si>
  <si>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</si>
  <si>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</si>
  <si>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</si>
  <si>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</si>
  <si>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</si>
  <si>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</si>
  <si>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</si>
  <si>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</si>
  <si>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</si>
  <si>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</si>
  <si>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</si>
  <si>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</si>
  <si>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</si>
  <si>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</si>
  <si>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</si>
  <si>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</si>
  <si>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</si>
  <si>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</si>
  <si>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</si>
  <si>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</si>
  <si>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</si>
  <si>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</si>
  <si>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</si>
  <si>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</si>
  <si>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</si>
  <si>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</si>
  <si>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</si>
  <si>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</si>
  <si>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</si>
  <si>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</si>
  <si>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</si>
  <si>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</si>
  <si>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</si>
  <si>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</si>
  <si>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</si>
  <si>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</si>
  <si>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</si>
  <si>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</si>
  <si>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</si>
  <si>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</si>
  <si>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</si>
  <si>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</si>
  <si>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</si>
  <si>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</si>
  <si>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</si>
  <si>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</si>
  <si>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</si>
  <si>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</si>
  <si>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</si>
  <si>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</si>
  <si>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</si>
  <si>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</si>
  <si>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</si>
  <si>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</si>
  <si>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</si>
  <si>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</si>
  <si>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</si>
  <si>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</si>
  <si>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</si>
  <si>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</si>
  <si>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</si>
  <si>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</si>
  <si>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</si>
  <si>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</si>
  <si>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</si>
  <si>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</si>
  <si>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</si>
  <si>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</si>
  <si>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</si>
  <si>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</si>
  <si>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</si>
  <si>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</si>
  <si>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</si>
  <si>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</si>
  <si>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</si>
  <si>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</si>
  <si>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</si>
  <si>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</si>
  <si>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</si>
  <si>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</si>
  <si>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</si>
  <si>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</si>
  <si>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</si>
  <si>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</si>
  <si>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</si>
  <si>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</si>
  <si>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</si>
  <si>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</si>
  <si>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</si>
  <si>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</si>
  <si>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</si>
  <si>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</si>
  <si>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</si>
  <si>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</si>
  <si>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</si>
  <si>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</si>
  <si>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</si>
  <si>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</si>
  <si>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</si>
  <si>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</si>
  <si>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</si>
  <si>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</si>
  <si>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</si>
  <si>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</si>
  <si>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</si>
  <si>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</si>
  <si>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</si>
  <si>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</si>
  <si>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</si>
  <si>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</si>
  <si>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</si>
  <si>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</si>
  <si>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</si>
  <si>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</si>
  <si>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</si>
  <si>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</si>
  <si>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</si>
  <si>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</si>
  <si>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</si>
  <si>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</si>
  <si>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</si>
  <si>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</si>
  <si>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</si>
  <si>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</si>
  <si>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</si>
  <si>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</si>
  <si>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</si>
  <si>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</si>
  <si>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</si>
  <si>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</si>
  <si>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</si>
  <si>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</si>
  <si>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</si>
  <si>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</si>
  <si>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</si>
  <si>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</si>
  <si>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</si>
  <si>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</si>
  <si>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</si>
  <si>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</si>
  <si>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</si>
  <si>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</si>
  <si>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</si>
  <si>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</si>
  <si>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</si>
  <si>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</si>
  <si>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</si>
  <si>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</si>
  <si>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</si>
  <si>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</si>
  <si>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</si>
  <si>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</si>
  <si>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</si>
  <si>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</si>
  <si>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</si>
  <si>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</si>
  <si>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</si>
  <si>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</si>
  <si>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</si>
  <si>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</si>
  <si>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</si>
  <si>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</si>
  <si>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</si>
  <si>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</si>
  <si>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</si>
  <si>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</si>
  <si>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</si>
  <si>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</si>
  <si>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</si>
  <si>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</si>
  <si>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</si>
  <si>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</si>
  <si>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</si>
  <si>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</si>
  <si>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</si>
  <si>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</si>
  <si>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</si>
  <si>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</si>
  <si>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</si>
  <si>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</si>
  <si>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</si>
  <si>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</si>
  <si>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</si>
  <si>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</si>
  <si>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</si>
  <si>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</si>
  <si>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</si>
  <si>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</si>
  <si>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</si>
  <si>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</si>
  <si>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</si>
  <si>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</si>
  <si>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</si>
  <si>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</si>
  <si>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</si>
  <si>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</si>
  <si>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</si>
  <si>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</si>
  <si>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</si>
  <si>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</si>
  <si>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</si>
  <si>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</si>
  <si>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</si>
  <si>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</si>
  <si>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</si>
  <si>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</si>
  <si>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</si>
  <si>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</si>
  <si>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</si>
  <si>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</si>
  <si>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</si>
  <si>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</si>
  <si>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</si>
  <si>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</si>
  <si>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</si>
  <si>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</si>
  <si>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</si>
  <si>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</si>
  <si>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</si>
  <si>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</si>
  <si>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</si>
  <si>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</si>
  <si>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</si>
  <si>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</si>
  <si>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</si>
  <si>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</si>
  <si>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</si>
  <si>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</si>
  <si>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</si>
  <si>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</si>
  <si>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</si>
  <si>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</si>
  <si>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</si>
  <si>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</si>
  <si>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</si>
  <si>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</si>
  <si>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</si>
  <si>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</si>
  <si>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</si>
  <si>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</si>
  <si>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</si>
  <si>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</si>
  <si>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</si>
  <si>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</si>
  <si>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</si>
  <si>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</si>
  <si>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</si>
  <si>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</si>
  <si>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</si>
  <si>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</si>
  <si>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</si>
  <si>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</si>
  <si>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</si>
  <si>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</si>
  <si>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</si>
  <si>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</si>
  <si>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</si>
  <si>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</si>
  <si>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</si>
  <si>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</si>
  <si>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</si>
  <si>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</si>
  <si>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</si>
  <si>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</si>
  <si>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</si>
  <si>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</si>
  <si>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</si>
  <si>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</si>
  <si>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</si>
  <si>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</si>
  <si>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</si>
  <si>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</si>
  <si>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</si>
  <si>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</si>
  <si>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</si>
  <si>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</si>
  <si>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</si>
  <si>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</si>
  <si>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</si>
  <si>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</si>
  <si>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</si>
  <si>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</si>
  <si>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</si>
  <si>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</si>
  <si>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</si>
  <si>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</si>
  <si>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</si>
  <si>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</si>
  <si>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</si>
  <si>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</si>
  <si>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</si>
  <si>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</si>
  <si>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</si>
  <si>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</si>
  <si>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</si>
  <si>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</si>
  <si>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</si>
  <si>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</si>
  <si>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</si>
  <si>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</si>
  <si>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</si>
  <si>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</si>
  <si>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</si>
  <si>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</si>
  <si>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</si>
  <si>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</si>
  <si>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</si>
  <si>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</si>
  <si>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</si>
  <si>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</si>
  <si>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</si>
  <si>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</si>
  <si>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</si>
  <si>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</si>
  <si>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</si>
  <si>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</si>
  <si>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</si>
  <si>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</si>
  <si>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</si>
  <si>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</si>
  <si>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</si>
  <si>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</si>
  <si>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</si>
  <si>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</si>
  <si>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</si>
  <si>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</si>
  <si>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</si>
  <si>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</si>
  <si>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</si>
  <si>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</si>
  <si>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</si>
  <si>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</si>
  <si>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</si>
  <si>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</si>
  <si>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</si>
  <si>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</si>
  <si>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</si>
  <si>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</si>
  <si>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</si>
  <si>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</si>
  <si>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</si>
  <si>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</si>
  <si>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</si>
  <si>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</si>
  <si>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</si>
  <si>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</si>
  <si>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</si>
  <si>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</si>
  <si>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</si>
  <si>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</si>
  <si>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</si>
  <si>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</si>
  <si>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</si>
  <si>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</si>
  <si>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</si>
  <si>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</si>
  <si>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</si>
  <si>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</si>
  <si>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</si>
  <si>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</si>
  <si>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</si>
  <si>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</si>
  <si>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</si>
  <si>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</si>
  <si>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</si>
  <si>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</si>
  <si>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</si>
  <si>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</si>
  <si>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</si>
  <si>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</si>
  <si>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</si>
  <si>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</si>
  <si>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</si>
  <si>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</si>
  <si>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</si>
  <si>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</si>
  <si>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</si>
  <si>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</si>
  <si>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</si>
  <si>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</si>
  <si>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</si>
  <si>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</si>
  <si>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</si>
  <si>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</si>
  <si>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</si>
  <si>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</si>
  <si>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</si>
  <si>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</si>
  <si>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</si>
  <si>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</si>
  <si>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</si>
  <si>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</si>
  <si>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</si>
  <si>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</si>
  <si>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</si>
  <si>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</si>
  <si>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</si>
  <si>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</si>
  <si>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</si>
  <si>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</si>
  <si>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</si>
  <si>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</si>
  <si>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</si>
  <si>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</si>
  <si>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</si>
  <si>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</si>
  <si>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</si>
  <si>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</si>
  <si>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</si>
  <si>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</si>
  <si>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</si>
  <si>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</si>
  <si>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</si>
  <si>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</si>
  <si>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</si>
  <si>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</si>
  <si>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</si>
  <si>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</si>
  <si>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</si>
  <si>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</si>
  <si>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</si>
  <si>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</si>
  <si>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</si>
  <si>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</si>
  <si>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</si>
  <si>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</si>
  <si>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</si>
  <si>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</si>
  <si>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</si>
  <si>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</si>
  <si>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</si>
  <si>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</si>
  <si>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</si>
  <si>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</si>
  <si>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</si>
  <si>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</si>
  <si>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</si>
  <si>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</si>
  <si>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</si>
  <si>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</si>
  <si>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</si>
  <si>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</si>
  <si>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</si>
  <si>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</si>
  <si>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</si>
  <si>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</si>
  <si>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</si>
  <si>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</si>
  <si>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</si>
  <si>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</si>
  <si>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</si>
  <si>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</si>
  <si>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</si>
  <si>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</si>
  <si>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</si>
  <si>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</si>
  <si>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</si>
  <si>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</si>
  <si>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</si>
  <si>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</si>
  <si>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</si>
  <si>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</si>
  <si>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</si>
  <si>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</si>
  <si>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</si>
  <si>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</si>
  <si>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</si>
  <si>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</si>
  <si>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</si>
  <si>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</si>
  <si>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</si>
  <si>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</si>
  <si>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</si>
  <si>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</si>
  <si>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</si>
  <si>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</si>
  <si>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</si>
  <si>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</si>
  <si>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</si>
  <si>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</si>
  <si>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</si>
  <si>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</si>
  <si>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</si>
  <si>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</si>
  <si>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</si>
  <si>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</si>
  <si>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</si>
  <si>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</si>
  <si>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</si>
  <si>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</si>
  <si>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</si>
  <si>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</si>
  <si>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</si>
  <si>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</si>
  <si>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</si>
  <si>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</si>
  <si>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</si>
  <si>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</si>
  <si>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</si>
  <si>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</si>
  <si>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</si>
  <si>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</si>
  <si>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</si>
  <si>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</si>
  <si>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</si>
  <si>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</si>
  <si>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</si>
  <si>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</si>
  <si>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</si>
  <si>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</si>
  <si>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</si>
  <si>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</si>
  <si>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</si>
  <si>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</si>
  <si>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</si>
  <si>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</si>
  <si>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</si>
  <si>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</si>
  <si>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</si>
  <si>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</si>
  <si>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</si>
  <si>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</si>
  <si>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</si>
  <si>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</si>
  <si>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</si>
  <si>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</si>
  <si>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</si>
  <si>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</si>
  <si>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</si>
  <si>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</si>
  <si>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</si>
  <si>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</si>
  <si>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</si>
  <si>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</si>
  <si>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</si>
  <si>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</si>
  <si>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</si>
  <si>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</si>
  <si>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</si>
  <si>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</si>
  <si>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</si>
  <si>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</si>
  <si>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</si>
  <si>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</si>
  <si>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</si>
  <si>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</si>
  <si>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</si>
  <si>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</si>
  <si>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</si>
  <si>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</si>
  <si>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</si>
  <si>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</si>
  <si>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</si>
  <si>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</si>
  <si>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</si>
  <si>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</si>
  <si>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</si>
  <si>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</si>
  <si>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</si>
  <si>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</si>
  <si>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</si>
  <si>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</si>
  <si>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</si>
  <si>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</si>
  <si>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</si>
  <si>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</si>
  <si>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</si>
  <si>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</si>
  <si>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</si>
  <si>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</si>
  <si>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</si>
  <si>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</si>
  <si>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</si>
  <si>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</si>
  <si>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</si>
  <si>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</si>
  <si>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</si>
  <si>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</si>
  <si>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</si>
  <si>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</si>
  <si>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</si>
  <si>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</si>
  <si>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</si>
  <si>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</si>
  <si>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</si>
  <si>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</si>
  <si>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</si>
  <si>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</si>
  <si>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</si>
  <si>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</si>
  <si>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</si>
  <si>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</si>
  <si>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</si>
  <si>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</si>
  <si>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</si>
  <si>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</si>
  <si>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</si>
  <si>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</si>
  <si>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</si>
  <si>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</si>
  <si>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</si>
  <si>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</si>
  <si>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</si>
  <si>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</si>
  <si>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</si>
  <si>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</si>
  <si>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</si>
  <si>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</si>
  <si>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</si>
  <si>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</si>
  <si>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</si>
  <si>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</si>
  <si>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</si>
  <si>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</si>
  <si>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</si>
  <si>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</si>
  <si>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</si>
  <si>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</si>
  <si>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</si>
  <si>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</si>
  <si>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</si>
  <si>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</si>
  <si>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</si>
  <si>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</si>
  <si>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</si>
  <si>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</si>
  <si>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</si>
  <si>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</si>
  <si>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</si>
  <si>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</si>
  <si>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</si>
  <si>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</si>
  <si>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</si>
  <si>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</si>
  <si>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</si>
  <si>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</si>
  <si>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</si>
  <si>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</si>
  <si>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</si>
  <si>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</si>
  <si>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</si>
  <si>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</si>
  <si>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</si>
  <si>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</si>
  <si>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</si>
  <si>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</si>
  <si>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</si>
  <si>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</si>
  <si>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</si>
  <si>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</si>
  <si>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</si>
  <si>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</si>
  <si>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</si>
  <si>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</si>
  <si>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</si>
  <si>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</si>
  <si>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</si>
  <si>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</si>
  <si>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</si>
  <si>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</si>
  <si>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</si>
  <si>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</si>
  <si>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</si>
  <si>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</si>
  <si>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</si>
  <si>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</si>
  <si>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</si>
  <si>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</si>
  <si>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</si>
  <si>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</si>
  <si>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</si>
  <si>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</si>
  <si>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</si>
  <si>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</si>
  <si>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</si>
  <si>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</si>
  <si>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</si>
  <si>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</si>
  <si>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</si>
  <si>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</si>
  <si>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</si>
  <si>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</si>
  <si>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</si>
  <si>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</si>
  <si>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</si>
  <si>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</si>
  <si>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</si>
  <si>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</si>
  <si>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</si>
  <si>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</si>
  <si>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</si>
  <si>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</si>
  <si>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</si>
  <si>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</si>
  <si>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</si>
  <si>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</si>
  <si>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</si>
  <si>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</si>
  <si>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</si>
  <si>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</si>
  <si>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</si>
  <si>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</si>
  <si>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</si>
  <si>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</si>
  <si>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</si>
  <si>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</si>
  <si>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</si>
  <si>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</si>
  <si>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</si>
  <si>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</si>
  <si>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</si>
  <si>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</si>
  <si>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</si>
  <si>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</si>
  <si>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</si>
  <si>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</si>
  <si>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</si>
  <si>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</si>
  <si>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</si>
  <si>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</si>
  <si>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</si>
  <si>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</si>
  <si>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</si>
  <si>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</si>
  <si>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</si>
  <si>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</si>
  <si>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</si>
  <si>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</si>
  <si>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</si>
  <si>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</si>
  <si>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</si>
  <si>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</si>
  <si>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</si>
  <si>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</si>
  <si>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</si>
  <si>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</si>
  <si>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</si>
  <si>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</si>
  <si>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</si>
  <si>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</si>
  <si>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</si>
  <si>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</si>
  <si>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</si>
  <si>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</si>
  <si>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</si>
  <si>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</si>
  <si>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</si>
  <si>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</si>
  <si>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</si>
  <si>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</si>
  <si>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</si>
  <si>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</si>
  <si>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</si>
  <si>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</si>
  <si>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</si>
  <si>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</si>
  <si>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</si>
  <si>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</si>
  <si>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</si>
  <si>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</si>
  <si>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</si>
  <si>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</si>
  <si>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</si>
  <si>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</si>
  <si>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</si>
  <si>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</si>
  <si>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</si>
  <si>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</si>
  <si>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</si>
  <si>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</si>
  <si>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</si>
  <si>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</si>
  <si>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</si>
  <si>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</si>
  <si>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</si>
  <si>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</si>
  <si>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</si>
  <si>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</si>
  <si>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</si>
  <si>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</si>
  <si>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</si>
  <si>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</si>
  <si>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</si>
  <si>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</si>
  <si>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</si>
  <si>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</si>
  <si>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</si>
  <si>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</si>
  <si>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</si>
  <si>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</si>
  <si>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</si>
  <si>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</si>
  <si>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</si>
  <si>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</si>
  <si>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</si>
  <si>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</si>
  <si>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</si>
  <si>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</si>
  <si>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</si>
  <si>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</si>
  <si>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</si>
  <si>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</si>
  <si>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</si>
  <si>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</si>
  <si>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</si>
  <si>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</si>
  <si>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</si>
  <si>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</si>
  <si>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</si>
  <si>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</si>
  <si>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</si>
  <si>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</si>
  <si>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</si>
  <si>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</si>
  <si>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</si>
  <si>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</si>
  <si>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</si>
  <si>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</si>
  <si>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</si>
  <si>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</si>
  <si>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</si>
  <si>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</si>
  <si>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</si>
  <si>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</si>
  <si>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</si>
  <si>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</si>
  <si>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</si>
  <si>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</si>
  <si>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</si>
  <si>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</si>
  <si>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</si>
  <si>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</si>
  <si>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</si>
  <si>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</si>
  <si>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</si>
  <si>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</si>
  <si>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</si>
  <si>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</si>
  <si>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</si>
  <si>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</si>
  <si>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</si>
  <si>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</si>
  <si>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</si>
  <si>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</si>
  <si>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</si>
  <si>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</si>
  <si>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</si>
  <si>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</si>
  <si>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</si>
  <si>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</si>
  <si>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</si>
  <si>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</si>
  <si>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</si>
  <si>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</si>
  <si>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</si>
  <si>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</si>
  <si>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</si>
  <si>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</si>
  <si>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</si>
  <si>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</si>
  <si>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</si>
  <si>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</si>
  <si>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</si>
  <si>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</si>
  <si>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</si>
  <si>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</si>
  <si>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</si>
  <si>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</si>
  <si>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</si>
  <si>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</si>
  <si>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</si>
  <si>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</si>
  <si>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</si>
  <si>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</si>
  <si>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</si>
  <si>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</si>
  <si>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</si>
  <si>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</si>
  <si>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</si>
  <si>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</si>
  <si>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</si>
  <si>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</si>
  <si>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</si>
  <si>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</si>
  <si>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</si>
  <si>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</si>
  <si>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</si>
  <si>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</si>
  <si>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</si>
  <si>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</si>
  <si>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</si>
  <si>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</si>
  <si>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</si>
  <si>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</si>
  <si>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</si>
  <si>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</si>
  <si>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</si>
  <si>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</si>
  <si>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</si>
  <si>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</si>
  <si>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</si>
  <si>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</si>
  <si>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</si>
  <si>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</si>
  <si>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</si>
  <si>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</si>
  <si>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</si>
  <si>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</si>
  <si>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</si>
  <si>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</si>
  <si>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</si>
  <si>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</si>
  <si>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</si>
  <si>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</si>
  <si>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</si>
  <si>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</si>
  <si>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</si>
  <si>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</si>
  <si>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</si>
  <si>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</si>
  <si>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</si>
  <si>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</si>
  <si>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</si>
  <si>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</si>
  <si>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</si>
  <si>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</si>
  <si>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</si>
  <si>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</si>
  <si>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</si>
  <si>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</si>
  <si>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</si>
  <si>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</si>
  <si>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</si>
  <si>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</si>
  <si>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</si>
  <si>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</si>
  <si>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</si>
  <si>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</si>
  <si>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</si>
  <si>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</si>
  <si>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</si>
  <si>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</si>
  <si>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</si>
  <si>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</si>
  <si>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</si>
  <si>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</si>
  <si>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</si>
  <si>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</si>
  <si>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</si>
  <si>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</si>
  <si>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</si>
  <si>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</si>
  <si>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</si>
  <si>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</si>
  <si>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</si>
  <si>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</si>
  <si>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</si>
  <si>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</si>
  <si>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</si>
  <si>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</si>
  <si>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</si>
  <si>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</si>
  <si>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</si>
  <si>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</si>
  <si>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</si>
  <si>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</si>
  <si>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</si>
  <si>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</si>
  <si>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</si>
  <si>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</si>
  <si>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</si>
  <si>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</si>
  <si>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</si>
  <si>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</si>
  <si>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</si>
  <si>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</si>
  <si>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</si>
  <si>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</si>
  <si>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</si>
  <si>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</si>
  <si>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</si>
  <si>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</si>
  <si>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</si>
  <si>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</si>
  <si>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</si>
  <si>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</si>
  <si>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</si>
  <si>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</si>
  <si>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</si>
  <si>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</si>
  <si>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</si>
  <si>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</si>
  <si>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</si>
  <si>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</si>
  <si>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</si>
  <si>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</si>
  <si>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</si>
  <si>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</si>
  <si>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</si>
  <si>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</si>
  <si>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</si>
  <si>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</si>
  <si>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</si>
  <si>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</si>
  <si>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</si>
  <si>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</si>
  <si>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</si>
  <si>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</si>
  <si>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</si>
  <si>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</si>
  <si>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</si>
  <si>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</si>
  <si>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</si>
  <si>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</si>
  <si>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</si>
  <si>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</si>
  <si>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</si>
  <si>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</si>
  <si>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</si>
  <si>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</si>
  <si>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</si>
  <si>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</si>
  <si>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</si>
  <si>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</si>
  <si>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</si>
  <si>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</si>
  <si>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</si>
  <si>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</si>
  <si>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</si>
  <si>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</si>
  <si>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</si>
  <si>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</si>
  <si>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</si>
  <si>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</si>
  <si>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</si>
  <si>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</si>
  <si>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</si>
  <si>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</si>
  <si>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</si>
  <si>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</si>
  <si>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</si>
  <si>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</si>
  <si>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</si>
  <si>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</si>
  <si>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</si>
  <si>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</si>
  <si>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</si>
  <si>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</si>
  <si>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</si>
  <si>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</si>
  <si>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</si>
  <si>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</si>
  <si>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</si>
  <si>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</si>
  <si>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</si>
  <si>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</si>
  <si>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</si>
  <si>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</si>
  <si>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</si>
  <si>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</si>
  <si>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</si>
  <si>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</si>
  <si>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</si>
  <si>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</si>
  <si>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</si>
  <si>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</si>
  <si>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</si>
  <si>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</si>
  <si>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</si>
  <si>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</si>
  <si>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</si>
  <si>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</si>
  <si>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</si>
  <si>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</si>
  <si>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</si>
  <si>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</si>
  <si>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</si>
  <si>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</si>
  <si>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</si>
  <si>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</si>
  <si>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</si>
  <si>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</si>
  <si>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</si>
  <si>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</si>
  <si>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</si>
  <si>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</si>
  <si>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</si>
  <si>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</si>
  <si>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</si>
  <si>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</si>
  <si>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</si>
  <si>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</si>
  <si>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</si>
  <si>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</si>
  <si>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</si>
  <si>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</si>
  <si>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</si>
  <si>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</si>
  <si>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</si>
  <si>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</si>
  <si>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</si>
  <si>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</si>
  <si>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</si>
  <si>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</si>
  <si>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</si>
  <si>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</si>
  <si>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</si>
  <si>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</si>
  <si>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</si>
  <si>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</si>
  <si>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</si>
  <si>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</si>
  <si>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</si>
  <si>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</si>
  <si>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</si>
  <si>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</si>
  <si>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</si>
  <si>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</si>
  <si>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</si>
  <si>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</si>
  <si>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</si>
  <si>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</si>
  <si>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</si>
  <si>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</si>
  <si>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</si>
  <si>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</si>
  <si>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</si>
  <si>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</si>
  <si>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</si>
  <si>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</si>
  <si>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</si>
  <si>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</si>
  <si>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</si>
  <si>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</si>
  <si>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</si>
  <si>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</si>
  <si>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</si>
  <si>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</si>
  <si>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</si>
  <si>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</si>
  <si>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</si>
  <si>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</si>
  <si>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</si>
  <si>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</si>
  <si>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</si>
  <si>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</si>
  <si>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</si>
  <si>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</si>
  <si>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</si>
  <si>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</si>
  <si>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</si>
  <si>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</si>
  <si>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</si>
  <si>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</si>
  <si>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</si>
  <si>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</si>
  <si>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</si>
  <si>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</si>
  <si>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</si>
  <si>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</si>
  <si>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</si>
  <si>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</si>
  <si>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</si>
  <si>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</si>
  <si>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</si>
  <si>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</si>
  <si>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</si>
  <si>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</si>
  <si>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</si>
  <si>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</si>
  <si>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</si>
  <si>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</si>
  <si>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</si>
  <si>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</si>
  <si>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</si>
  <si>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</si>
  <si>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</si>
  <si>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</si>
  <si>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</si>
  <si>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</si>
  <si>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</si>
  <si>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</si>
  <si>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</si>
  <si>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</si>
  <si>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</si>
  <si>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</si>
  <si>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</si>
  <si>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</si>
  <si>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</si>
  <si>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</si>
  <si>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</si>
  <si>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</si>
  <si>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</si>
  <si>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</si>
  <si>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</si>
  <si>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</si>
  <si>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</si>
  <si>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</si>
  <si>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</si>
  <si>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</si>
  <si>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</si>
  <si>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</si>
  <si>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</si>
  <si>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</si>
  <si>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</si>
  <si>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</si>
  <si>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</si>
  <si>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</si>
  <si>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</si>
  <si>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</si>
  <si>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</si>
  <si>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</si>
  <si>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</si>
  <si>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</si>
  <si>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</si>
  <si>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</si>
  <si>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</si>
  <si>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</si>
  <si>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</si>
  <si>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</si>
  <si>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</si>
  <si>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</si>
  <si>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</si>
  <si>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</si>
  <si>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</si>
  <si>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</si>
  <si>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</si>
  <si>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</si>
  <si>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</si>
  <si>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</si>
  <si>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</si>
  <si>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</si>
  <si>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</si>
  <si>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</si>
  <si>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</si>
  <si>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</si>
  <si>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</si>
  <si>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</si>
  <si>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</si>
  <si>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</si>
  <si>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</si>
  <si>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</si>
  <si>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</si>
  <si>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</si>
  <si>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</si>
  <si>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</si>
  <si>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</si>
  <si>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</si>
  <si>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</si>
  <si>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</si>
  <si>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</si>
  <si>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</si>
  <si>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</si>
  <si>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</si>
  <si>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</si>
  <si>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</si>
  <si>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</si>
  <si>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</si>
  <si>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</si>
  <si>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</si>
  <si>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</si>
  <si>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</si>
  <si>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</si>
  <si>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</si>
  <si>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</si>
  <si>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</si>
  <si>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</si>
  <si>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</si>
  <si>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</si>
  <si>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</si>
  <si>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</si>
  <si>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</si>
  <si>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</si>
  <si>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</si>
  <si>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</si>
  <si>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</si>
  <si>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</si>
  <si>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</si>
  <si>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</si>
  <si>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</si>
  <si>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</si>
  <si>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</si>
  <si>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</si>
  <si>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</si>
  <si>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</si>
  <si>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</si>
  <si>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</si>
  <si>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</si>
  <si>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</si>
  <si>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</si>
  <si>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</si>
  <si>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</si>
  <si>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</si>
  <si>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</si>
  <si>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</si>
  <si>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</si>
  <si>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</si>
  <si>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</si>
  <si>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</si>
  <si>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</si>
  <si>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</si>
  <si>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</si>
  <si>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</si>
  <si>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</si>
  <si>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</si>
  <si>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</si>
  <si>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</si>
  <si>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</si>
  <si>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</si>
  <si>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</si>
  <si>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</si>
  <si>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</si>
  <si>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</si>
  <si>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</si>
  <si>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</si>
  <si>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</si>
  <si>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</si>
  <si>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</si>
  <si>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</si>
  <si>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</si>
  <si>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</si>
  <si>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</si>
  <si>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</si>
  <si>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</si>
  <si>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</si>
  <si>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</si>
  <si>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</si>
  <si>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</si>
  <si>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</si>
  <si>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</si>
  <si>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</si>
  <si>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</si>
  <si>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</si>
  <si>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</si>
  <si>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</si>
  <si>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</si>
  <si>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</si>
  <si>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</si>
  <si>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</si>
  <si>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</si>
  <si>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</si>
  <si>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</si>
  <si>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</si>
  <si>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</si>
  <si>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</si>
  <si>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</si>
  <si>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</si>
  <si>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</si>
  <si>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</si>
  <si>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</si>
  <si>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</si>
  <si>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</si>
  <si>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</si>
  <si>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</si>
  <si>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</si>
  <si>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</si>
  <si>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</si>
  <si>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</si>
  <si>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</si>
  <si>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</si>
  <si>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</si>
  <si>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</si>
  <si>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</si>
  <si>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</si>
  <si>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</si>
  <si>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</si>
  <si>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</si>
  <si>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</si>
  <si>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</si>
  <si>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</si>
  <si>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</si>
  <si>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</si>
  <si>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</si>
  <si>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</si>
  <si>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</si>
  <si>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</si>
  <si>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</si>
  <si>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</si>
  <si>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</si>
  <si>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</si>
  <si>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</si>
  <si>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</si>
  <si>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</si>
  <si>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</si>
  <si>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</si>
  <si>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</si>
  <si>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</si>
  <si>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</si>
  <si>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</si>
  <si>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</si>
  <si>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</si>
  <si>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</si>
  <si>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</si>
  <si>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</si>
  <si>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</si>
  <si>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</si>
  <si>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</si>
  <si>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</si>
  <si>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</si>
  <si>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</si>
  <si>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</si>
  <si>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</si>
  <si>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</si>
  <si>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</si>
  <si>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</si>
  <si>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</si>
  <si>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</si>
  <si>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</si>
  <si>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</si>
  <si>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</si>
  <si>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</si>
  <si>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</si>
  <si>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</si>
  <si>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</si>
  <si>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</si>
  <si>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</si>
  <si>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</si>
  <si>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</si>
  <si>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</si>
  <si>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</si>
  <si>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</si>
  <si>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</si>
  <si>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</si>
  <si>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</si>
  <si>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</si>
  <si>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</si>
  <si>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</si>
  <si>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</si>
  <si>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</si>
  <si>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</si>
  <si>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</si>
  <si>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</si>
  <si>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</si>
  <si>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</si>
  <si>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</si>
  <si>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</si>
  <si>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</si>
  <si>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</si>
  <si>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</si>
  <si>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</si>
  <si>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</si>
  <si>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</si>
  <si>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</si>
  <si>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</si>
  <si>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</si>
  <si>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</si>
  <si>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</si>
  <si>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</si>
  <si>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</si>
  <si>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</si>
  <si>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</si>
  <si>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</si>
  <si>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</si>
  <si>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</si>
  <si>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</si>
  <si>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</si>
  <si>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</si>
  <si>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</si>
  <si>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</si>
  <si>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</si>
  <si>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</si>
  <si>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</si>
  <si>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</si>
  <si>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</si>
  <si>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</si>
  <si>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</si>
  <si>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</si>
  <si>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</si>
  <si>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</si>
  <si>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</si>
  <si>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</si>
  <si>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</si>
  <si>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</si>
  <si>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</si>
  <si>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</si>
  <si>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</si>
  <si>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</si>
  <si>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</si>
  <si>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</si>
  <si>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</si>
  <si>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</si>
  <si>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</si>
  <si>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</si>
  <si>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</si>
  <si>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</si>
  <si>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</si>
  <si>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</si>
  <si>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</si>
  <si>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</si>
  <si>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</si>
  <si>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</si>
  <si>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</si>
  <si>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</si>
  <si>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</si>
  <si>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</si>
  <si>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</si>
  <si>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</si>
  <si>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</si>
  <si>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</si>
  <si>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</si>
  <si>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</si>
  <si>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</si>
  <si>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</si>
  <si>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</si>
  <si>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</si>
  <si>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</si>
  <si>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</si>
  <si>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</si>
  <si>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</si>
  <si>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</si>
  <si>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</si>
  <si>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</si>
  <si>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</si>
  <si>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</si>
  <si>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</si>
  <si>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</si>
  <si>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</si>
  <si>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</si>
  <si>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</si>
  <si>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</si>
  <si>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</si>
  <si>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</si>
  <si>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</si>
  <si>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</si>
  <si>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</si>
  <si>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</si>
  <si>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</si>
  <si>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</si>
  <si>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</si>
  <si>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</si>
  <si>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</si>
  <si>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</si>
  <si>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</si>
  <si>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</si>
  <si>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</si>
  <si>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</si>
  <si>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</si>
  <si>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</si>
  <si>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</si>
  <si>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</si>
  <si>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</si>
  <si>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</si>
  <si>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</si>
  <si>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</si>
  <si>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</si>
  <si>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</si>
  <si>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</si>
  <si>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</si>
  <si>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</si>
  <si>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</si>
  <si>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</si>
  <si>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</si>
  <si>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</si>
  <si>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</si>
  <si>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</si>
  <si>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</si>
  <si>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</si>
  <si>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</si>
  <si>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</si>
  <si>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</si>
  <si>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</si>
  <si>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</si>
  <si>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</si>
  <si>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</si>
  <si>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</si>
  <si>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</si>
  <si>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</si>
  <si>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</si>
  <si>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</si>
  <si>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</si>
  <si>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</si>
  <si>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</si>
  <si>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</si>
  <si>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</si>
  <si>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</si>
  <si>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</si>
  <si>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</si>
  <si>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</si>
  <si>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</si>
  <si>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</si>
  <si>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</si>
  <si>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</si>
  <si>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</si>
  <si>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</si>
  <si>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</si>
  <si>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</si>
  <si>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</si>
  <si>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</si>
  <si>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</si>
  <si>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</si>
  <si>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</si>
  <si>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</si>
  <si>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</si>
  <si>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</si>
  <si>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</si>
  <si>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</si>
  <si>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</si>
  <si>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</si>
  <si>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</si>
  <si>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</si>
  <si>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</si>
  <si>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</si>
  <si>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</si>
  <si>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</si>
  <si>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</si>
  <si>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</si>
  <si>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</si>
  <si>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</si>
  <si>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</si>
  <si>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</si>
  <si>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</si>
  <si>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</si>
  <si>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</si>
  <si>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</si>
  <si>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</si>
  <si>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</si>
  <si>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</si>
  <si>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</si>
  <si>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</si>
  <si>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</si>
  <si>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</si>
  <si>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</si>
  <si>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</si>
  <si>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</si>
  <si>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</si>
  <si>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</si>
  <si>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</si>
  <si>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</si>
  <si>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</si>
  <si>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</si>
  <si>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</si>
  <si>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</si>
  <si>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</si>
  <si>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</si>
  <si>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</si>
  <si>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</si>
  <si>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</si>
  <si>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</si>
  <si>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</si>
  <si>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</si>
  <si>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</si>
  <si>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</si>
  <si>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</si>
  <si>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</si>
  <si>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</si>
  <si>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</si>
  <si>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</si>
  <si>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</si>
  <si>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</si>
  <si>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</si>
  <si>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</si>
  <si>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</si>
  <si>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</si>
  <si>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</si>
  <si>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</si>
  <si>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</si>
  <si>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</si>
  <si>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</si>
  <si>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</si>
  <si>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</si>
  <si>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</si>
  <si>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</si>
  <si>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</si>
  <si>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</si>
  <si>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</si>
  <si>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</si>
  <si>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</si>
  <si>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</si>
  <si>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</si>
  <si>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</si>
  <si>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</si>
  <si>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</si>
  <si>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</si>
  <si>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</si>
  <si>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</si>
  <si>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</si>
  <si>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</si>
  <si>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</si>
  <si>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</si>
  <si>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</si>
  <si>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</si>
  <si>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</si>
  <si>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</si>
  <si>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</si>
  <si>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</si>
  <si>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</si>
  <si>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</si>
  <si>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</si>
  <si>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</si>
  <si>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</si>
  <si>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</si>
  <si>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</si>
  <si>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</si>
  <si>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</si>
  <si>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</si>
  <si>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</si>
  <si>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</si>
  <si>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</si>
  <si>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</si>
  <si>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</si>
  <si>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</si>
  <si>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</si>
  <si>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</si>
  <si>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</si>
  <si>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</si>
  <si>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</si>
  <si>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</si>
  <si>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</si>
  <si>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</si>
  <si>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</si>
  <si>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</si>
  <si>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</si>
  <si>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</si>
  <si>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</si>
  <si>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</si>
  <si>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</si>
  <si>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</si>
  <si>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</si>
  <si>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</si>
  <si>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</si>
  <si>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</si>
  <si>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</si>
  <si>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</si>
  <si>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</si>
  <si>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</si>
  <si>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</si>
  <si>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</si>
  <si>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</si>
  <si>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</si>
  <si>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</si>
  <si>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</si>
  <si>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</si>
  <si>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</si>
  <si>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</si>
  <si>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</si>
  <si>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</si>
  <si>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</si>
  <si>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</si>
  <si>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</si>
  <si>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</si>
  <si>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</si>
  <si>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</si>
  <si>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</si>
  <si>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</si>
  <si>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</si>
  <si>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</si>
  <si>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</si>
  <si>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</si>
  <si>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</si>
  <si>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</si>
  <si>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</si>
  <si>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</si>
  <si>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</si>
  <si>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</si>
  <si>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</si>
  <si>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</si>
  <si>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</si>
  <si>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</si>
  <si>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</si>
  <si>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</si>
  <si>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</si>
  <si>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</si>
  <si>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</si>
  <si>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</si>
  <si>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</si>
  <si>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</si>
  <si>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</si>
  <si>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</si>
  <si>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</si>
  <si>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</si>
  <si>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</si>
  <si>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</si>
  <si>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</si>
  <si>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</si>
  <si>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</si>
  <si>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</si>
  <si>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</si>
  <si>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</si>
  <si>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</si>
  <si>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</si>
  <si>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</si>
  <si>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</si>
  <si>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</si>
  <si>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</si>
  <si>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</si>
  <si>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</si>
  <si>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</si>
  <si>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</si>
  <si>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</si>
  <si>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</si>
  <si>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</si>
  <si>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</si>
  <si>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</si>
  <si>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</si>
  <si>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</si>
  <si>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</si>
  <si>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</si>
  <si>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</si>
  <si>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</si>
  <si>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</si>
  <si>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</si>
  <si>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</si>
  <si>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</si>
  <si>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</si>
  <si>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</si>
  <si>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</si>
  <si>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</si>
  <si>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</si>
  <si>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</si>
  <si>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</si>
  <si>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</si>
  <si>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</si>
  <si>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</si>
  <si>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</si>
  <si>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</si>
  <si>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</si>
  <si>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</si>
  <si>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</si>
  <si>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</si>
  <si>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</si>
  <si>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</si>
  <si>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</si>
  <si>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</si>
  <si>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</si>
  <si>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</si>
  <si>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</si>
  <si>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</si>
  <si>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</si>
  <si>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</si>
  <si>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</si>
  <si>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</si>
  <si>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</si>
  <si>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</si>
  <si>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</si>
  <si>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</si>
  <si>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</si>
  <si>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</si>
  <si>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</si>
  <si>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</si>
  <si>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</si>
  <si>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</si>
  <si>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</si>
  <si>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</si>
  <si>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</si>
  <si>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</si>
  <si>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</si>
  <si>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</si>
  <si>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</si>
  <si>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</si>
  <si>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</si>
  <si>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</si>
  <si>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</si>
  <si>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</si>
  <si>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</si>
  <si>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</si>
  <si>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</si>
  <si>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</si>
  <si>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</si>
  <si>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</si>
  <si>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</si>
  <si>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</si>
  <si>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</si>
  <si>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</si>
  <si>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</si>
  <si>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</si>
  <si>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</si>
  <si>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</si>
  <si>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</si>
  <si>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</si>
  <si>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</si>
  <si>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</si>
  <si>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</si>
  <si>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</si>
  <si>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</si>
  <si>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</si>
  <si>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</si>
  <si>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</si>
  <si>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</si>
  <si>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</si>
  <si>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</si>
  <si>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</si>
  <si>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</si>
  <si>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</si>
  <si>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</si>
  <si>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</si>
  <si>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</si>
  <si>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</si>
  <si>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</si>
  <si>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</si>
  <si>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</si>
  <si>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</si>
  <si>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</si>
  <si>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</si>
  <si>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</si>
  <si>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</si>
  <si>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</si>
  <si>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</si>
  <si>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</si>
  <si>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</si>
  <si>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</si>
  <si>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</si>
  <si>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</si>
  <si>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</si>
  <si>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</si>
  <si>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</si>
  <si>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</si>
  <si>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</si>
  <si>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</si>
  <si>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</si>
  <si>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</si>
  <si>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</si>
  <si>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</si>
  <si>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</si>
  <si>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</si>
  <si>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</si>
  <si>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</si>
  <si>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</si>
  <si>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</si>
  <si>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</si>
  <si>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</si>
  <si>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</si>
  <si>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</si>
  <si>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</si>
  <si>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</si>
  <si>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</si>
  <si>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</si>
  <si>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</si>
  <si>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</si>
  <si>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</si>
  <si>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</si>
  <si>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</si>
  <si>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</si>
  <si>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</si>
  <si>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</si>
  <si>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</si>
  <si>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</si>
  <si>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</si>
  <si>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</si>
  <si>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</si>
  <si>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</si>
  <si>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</si>
  <si>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</si>
  <si>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</si>
  <si>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</si>
  <si>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</si>
  <si>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</si>
  <si>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</si>
  <si>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</si>
  <si>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</si>
  <si>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</si>
  <si>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</si>
  <si>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</si>
  <si>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</si>
  <si>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</si>
  <si>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</si>
  <si>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</si>
  <si>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</si>
  <si>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</si>
  <si>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</si>
  <si>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</si>
  <si>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</si>
  <si>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</si>
  <si>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</si>
  <si>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</si>
  <si>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</si>
  <si>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</si>
  <si>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</si>
  <si>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</si>
  <si>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</si>
  <si>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</si>
  <si>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</si>
  <si>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</si>
  <si>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</si>
  <si>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</si>
  <si>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</si>
  <si>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</si>
  <si>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</si>
  <si>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</si>
  <si>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</si>
  <si>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</si>
  <si>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</si>
  <si>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</si>
  <si>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</si>
  <si>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</si>
  <si>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</si>
  <si>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</si>
  <si>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</si>
  <si>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</si>
  <si>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</si>
  <si>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</si>
  <si>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</si>
  <si>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</si>
  <si>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</si>
  <si>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</si>
  <si>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</si>
  <si>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</si>
  <si>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</si>
  <si>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</si>
  <si>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</si>
  <si>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</si>
  <si>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</si>
  <si>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</si>
  <si>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</si>
  <si>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</si>
  <si>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</si>
  <si>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</si>
  <si>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</si>
  <si>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</si>
  <si>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</si>
  <si>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</si>
  <si>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</si>
  <si>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</si>
  <si>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</si>
  <si>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</si>
  <si>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</si>
  <si>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</si>
  <si>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</si>
  <si>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</si>
  <si>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</si>
  <si>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</si>
  <si>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</si>
  <si>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</si>
  <si>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</si>
  <si>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</si>
  <si>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</si>
  <si>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</si>
  <si>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</si>
  <si>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</si>
  <si>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</si>
  <si>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</si>
  <si>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</si>
  <si>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</si>
  <si>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</si>
  <si>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</si>
  <si>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</si>
  <si>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</si>
  <si>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</si>
  <si>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</si>
  <si>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</si>
  <si>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</si>
  <si>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</si>
  <si>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</si>
  <si>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</si>
  <si>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</si>
  <si>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</si>
  <si>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</si>
  <si>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</si>
  <si>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</si>
  <si>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</si>
  <si>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</si>
  <si>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</si>
  <si>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</si>
  <si>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</si>
  <si>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</si>
  <si>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</si>
  <si>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</si>
  <si>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</si>
  <si>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</si>
  <si>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</si>
  <si>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</si>
  <si>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</si>
  <si>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</si>
  <si>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</si>
  <si>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</si>
  <si>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</si>
  <si>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</si>
  <si>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</si>
  <si>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</si>
  <si>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</si>
  <si>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</si>
  <si>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</si>
  <si>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</si>
  <si>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</si>
  <si>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</si>
  <si>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</si>
  <si>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</si>
  <si>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</si>
  <si>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</si>
  <si>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</si>
  <si>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</si>
  <si>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</si>
  <si>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</si>
  <si>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</si>
  <si>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</si>
  <si>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</si>
  <si>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</si>
  <si>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</si>
  <si>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</si>
  <si>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</si>
  <si>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</si>
  <si>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</si>
  <si>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</si>
  <si>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</si>
  <si>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</si>
  <si>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</si>
  <si>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</si>
  <si>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</si>
  <si>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</si>
  <si>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</si>
  <si>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</si>
  <si>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</si>
  <si>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</si>
  <si>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</si>
  <si>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</si>
  <si>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</si>
  <si>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</si>
  <si>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</si>
  <si>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</si>
  <si>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</si>
  <si>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</si>
  <si>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</si>
  <si>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</si>
  <si>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</si>
  <si>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</si>
  <si>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</si>
  <si>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</si>
  <si>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</si>
  <si>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</si>
  <si>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</si>
  <si>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</si>
  <si>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</si>
  <si>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</si>
  <si>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</si>
  <si>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</si>
  <si>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</si>
  <si>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</si>
  <si>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</si>
  <si>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</si>
  <si>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</si>
  <si>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</si>
  <si>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</si>
  <si>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</si>
  <si>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</si>
  <si>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</si>
  <si>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</si>
  <si>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</si>
  <si>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</si>
  <si>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</si>
  <si>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</si>
  <si>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</si>
  <si>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</si>
  <si>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</si>
  <si>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</si>
  <si>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</si>
  <si>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</si>
  <si>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</si>
  <si>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</si>
  <si>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</si>
  <si>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</si>
  <si>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</si>
  <si>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</si>
  <si>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</si>
  <si>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</si>
  <si>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</si>
  <si>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</si>
  <si>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</si>
  <si>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</si>
  <si>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</si>
  <si>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</si>
  <si>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</si>
  <si>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</si>
  <si>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</si>
  <si>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</si>
  <si>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</si>
  <si>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</si>
  <si>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</si>
  <si>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</si>
  <si>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</si>
  <si>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</si>
  <si>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</si>
  <si>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</si>
  <si>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</si>
  <si>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</si>
  <si>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</si>
  <si>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</si>
  <si>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</si>
  <si>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</si>
  <si>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</si>
  <si>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</si>
  <si>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</si>
  <si>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</si>
  <si>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</si>
  <si>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</si>
  <si>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</si>
  <si>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</si>
  <si>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</si>
  <si>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</si>
  <si>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</si>
  <si>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</si>
  <si>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</si>
  <si>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</si>
  <si>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</si>
  <si>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</si>
  <si>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</si>
  <si>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</si>
  <si>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</si>
  <si>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</si>
  <si>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</si>
  <si>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</si>
  <si>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</si>
  <si>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</si>
  <si>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</si>
  <si>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</si>
  <si>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</si>
  <si>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</si>
  <si>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</si>
  <si>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</si>
  <si>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</si>
  <si>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</si>
  <si>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</si>
  <si>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</si>
  <si>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</si>
  <si>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</si>
  <si>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</si>
  <si>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</si>
  <si>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</si>
  <si>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</si>
  <si>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</si>
  <si>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</si>
  <si>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</si>
  <si>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</si>
  <si>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</si>
  <si>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</si>
  <si>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</si>
  <si>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</si>
  <si>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</si>
  <si>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</si>
  <si>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</si>
  <si>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</si>
  <si>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</si>
  <si>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</si>
  <si>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</si>
  <si>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</si>
  <si>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</si>
  <si>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</si>
  <si>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</si>
  <si>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</si>
  <si>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</si>
  <si>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</si>
  <si>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</si>
  <si>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</si>
  <si>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</si>
  <si>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</si>
  <si>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</si>
  <si>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</si>
  <si>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</si>
  <si>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</si>
  <si>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</si>
  <si>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</si>
  <si>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</si>
  <si>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</si>
  <si>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</si>
  <si>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</si>
  <si>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</si>
  <si>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</si>
  <si>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</si>
  <si>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</si>
  <si>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</si>
  <si>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</si>
  <si>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</si>
  <si>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</si>
  <si>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</si>
  <si>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</si>
  <si>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</si>
  <si>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</si>
  <si>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</si>
  <si>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</si>
  <si>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</si>
  <si>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</si>
  <si>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</si>
  <si>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</si>
  <si>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</si>
  <si>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</si>
  <si>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</si>
  <si>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</si>
  <si>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</si>
  <si>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</si>
  <si>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</si>
  <si>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</si>
  <si>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</si>
  <si>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</si>
  <si>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</si>
  <si>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</si>
  <si>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</si>
  <si>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</si>
  <si>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</si>
  <si>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</si>
  <si>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</si>
  <si>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</si>
  <si>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</si>
  <si>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</si>
  <si>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</si>
  <si>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</si>
  <si>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</si>
  <si>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</si>
  <si>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</si>
  <si>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</si>
  <si>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</si>
  <si>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</si>
  <si>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</si>
  <si>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</si>
  <si>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</si>
  <si>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</si>
  <si>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</si>
  <si>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</si>
  <si>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</si>
  <si>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</si>
  <si>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</si>
  <si>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</si>
  <si>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</si>
  <si>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</si>
  <si>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</si>
  <si>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</si>
  <si>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</si>
  <si>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</si>
  <si>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</si>
  <si>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</si>
  <si>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</si>
  <si>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</si>
  <si>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</si>
  <si>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</si>
  <si>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</si>
  <si>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</si>
  <si>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</si>
  <si>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</si>
  <si>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</si>
  <si>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</si>
  <si>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</si>
  <si>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</si>
  <si>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</si>
  <si>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</si>
  <si>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</si>
  <si>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</si>
  <si>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</si>
  <si>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</si>
  <si>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</si>
  <si>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</si>
  <si>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</si>
  <si>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</si>
  <si>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</si>
  <si>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</si>
  <si>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</si>
  <si>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</si>
  <si>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</si>
  <si>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</si>
  <si>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</si>
  <si>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</si>
  <si>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</si>
  <si>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</si>
  <si>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</si>
  <si>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</si>
  <si>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</si>
  <si>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</si>
  <si>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</si>
  <si>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</si>
  <si>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</si>
  <si>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</si>
  <si>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</si>
  <si>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</si>
  <si>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</si>
  <si>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</si>
  <si>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</si>
  <si>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</si>
  <si>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</si>
  <si>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</si>
  <si>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</si>
  <si>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</si>
  <si>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</si>
  <si>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</si>
  <si>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</si>
  <si>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</si>
  <si>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</si>
  <si>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</si>
  <si>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</si>
  <si>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</si>
  <si>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</si>
  <si>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</si>
  <si>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</si>
  <si>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</si>
  <si>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</si>
  <si>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</si>
  <si>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</si>
  <si>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</si>
  <si>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</si>
  <si>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</si>
  <si>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</si>
  <si>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</si>
  <si>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</si>
  <si>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</si>
  <si>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</si>
  <si>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</si>
  <si>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</si>
  <si>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</si>
  <si>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</si>
  <si>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</si>
  <si>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</si>
  <si>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</si>
  <si>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</si>
  <si>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</si>
  <si>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</si>
  <si>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</si>
  <si>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</si>
  <si>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</si>
  <si>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</si>
  <si>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</si>
  <si>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</si>
  <si>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</si>
  <si>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</si>
  <si>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</si>
  <si>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</si>
  <si>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</si>
  <si>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</si>
  <si>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</si>
  <si>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</si>
  <si>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</si>
  <si>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</si>
  <si>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</si>
  <si>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</si>
  <si>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</si>
  <si>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</si>
  <si>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</si>
  <si>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</si>
  <si>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</si>
  <si>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</si>
  <si>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</si>
  <si>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</si>
  <si>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</si>
  <si>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</si>
  <si>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</si>
  <si>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</si>
  <si>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</si>
  <si>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</si>
  <si>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</si>
  <si>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</si>
  <si>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</si>
  <si>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</si>
  <si>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</si>
  <si>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</si>
  <si>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</si>
  <si>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</si>
  <si>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</si>
  <si>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</si>
  <si>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</si>
  <si>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</si>
  <si>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</si>
  <si>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</si>
  <si>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</si>
  <si>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</si>
  <si>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</si>
  <si>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</si>
  <si>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</si>
  <si>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</si>
  <si>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</si>
  <si>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</si>
  <si>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</si>
  <si>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</si>
  <si>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</si>
  <si>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</si>
  <si>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</si>
  <si>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</si>
  <si>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</si>
  <si>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</si>
  <si>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</si>
  <si>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</si>
  <si>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</si>
  <si>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</si>
  <si>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</si>
  <si>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</si>
  <si>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</si>
  <si>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</si>
  <si>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</si>
  <si>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</si>
  <si>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</si>
  <si>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</si>
  <si>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</si>
  <si>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</si>
  <si>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</si>
  <si>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</si>
  <si>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</si>
  <si>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</si>
  <si>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</si>
  <si>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</si>
  <si>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</si>
  <si>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</si>
  <si>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</si>
  <si>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</si>
  <si>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</si>
  <si>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</si>
  <si>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</si>
  <si>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</si>
  <si>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</si>
  <si>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</si>
  <si>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</si>
  <si>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</si>
  <si>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</si>
  <si>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</si>
  <si>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</si>
  <si>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</si>
  <si>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</si>
  <si>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</si>
  <si>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</si>
  <si>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</si>
  <si>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</si>
  <si>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</si>
  <si>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</si>
  <si>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</si>
  <si>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</si>
  <si>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</si>
  <si>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</si>
  <si>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</si>
  <si>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</si>
  <si>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</si>
  <si>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</si>
  <si>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</si>
  <si>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</si>
  <si>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</si>
  <si>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</si>
  <si>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</si>
  <si>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</si>
  <si>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</si>
  <si>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</si>
  <si>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</si>
  <si>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</si>
  <si>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</si>
  <si>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</si>
  <si>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</si>
  <si>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</si>
  <si>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</si>
  <si>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</si>
  <si>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</si>
  <si>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</si>
  <si>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</si>
  <si>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</si>
  <si>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</si>
  <si>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</si>
  <si>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</si>
  <si>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</si>
  <si>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</si>
  <si>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</si>
  <si>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</si>
  <si>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</si>
  <si>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</si>
  <si>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</si>
  <si>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</si>
  <si>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</si>
  <si>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</si>
  <si>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</si>
  <si>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</si>
  <si>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</si>
  <si>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</si>
  <si>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</si>
  <si>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</si>
  <si>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</si>
  <si>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</si>
  <si>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</si>
  <si>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</si>
  <si>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</si>
  <si>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</si>
  <si>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</si>
  <si>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</si>
  <si>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</si>
  <si>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</si>
  <si>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</si>
  <si>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</si>
  <si>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</si>
  <si>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</si>
  <si>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</si>
  <si>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</si>
  <si>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</si>
  <si>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</si>
  <si>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</si>
  <si>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</si>
  <si>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</si>
  <si>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</si>
  <si>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</si>
  <si>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</si>
  <si>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</si>
  <si>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</si>
  <si>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</si>
  <si>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</si>
  <si>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</si>
  <si>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</si>
  <si>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</si>
  <si>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</si>
  <si>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</si>
  <si>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</si>
  <si>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</si>
  <si>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</si>
  <si>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</si>
  <si>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</si>
  <si>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</si>
  <si>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</si>
  <si>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</si>
  <si>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</si>
  <si>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</si>
  <si>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</si>
  <si>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</si>
  <si>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</si>
  <si>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</si>
  <si>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</si>
  <si>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</si>
  <si>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</si>
  <si>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</si>
  <si>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</si>
  <si>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</si>
  <si>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</si>
  <si>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</si>
  <si>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</si>
  <si>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</si>
  <si>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</si>
  <si>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</si>
  <si>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</si>
  <si>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</si>
  <si>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</si>
  <si>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</si>
  <si>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</si>
  <si>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</si>
  <si>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</si>
  <si>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</si>
  <si>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</si>
  <si>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</si>
  <si>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</si>
  <si>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</si>
  <si>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</si>
  <si>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</si>
  <si>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</si>
  <si>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</si>
  <si>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</si>
  <si>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</si>
  <si>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</si>
  <si>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</si>
  <si>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</si>
  <si>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</si>
  <si>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</si>
  <si>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</si>
  <si>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</si>
  <si>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</si>
  <si>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</si>
  <si>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</si>
  <si>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</si>
  <si>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</si>
  <si>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</si>
  <si>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</si>
  <si>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</si>
  <si>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</si>
  <si>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</si>
  <si>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</si>
  <si>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</si>
  <si>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</si>
  <si>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</si>
  <si>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</si>
  <si>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</si>
  <si>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</si>
  <si>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</si>
  <si>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</si>
  <si>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</si>
  <si>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</si>
  <si>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</si>
  <si>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</si>
  <si>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</si>
  <si>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</si>
  <si>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</si>
  <si>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</si>
  <si>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</si>
  <si>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</si>
  <si>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</si>
  <si>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</si>
  <si>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</si>
  <si>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</si>
  <si>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</si>
  <si>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</si>
  <si>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</si>
  <si>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</si>
  <si>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</si>
  <si>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</si>
  <si>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</si>
  <si>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</si>
  <si>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</si>
  <si>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</si>
  <si>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</si>
  <si>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</si>
  <si>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</si>
  <si>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</si>
  <si>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</si>
  <si>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</si>
  <si>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</si>
  <si>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</si>
  <si>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</si>
  <si>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</si>
  <si>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</si>
  <si>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</si>
  <si>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</si>
  <si>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</si>
  <si>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</si>
  <si>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</si>
  <si>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</si>
  <si>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</si>
  <si>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</si>
  <si>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</si>
  <si>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</si>
  <si>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</si>
  <si>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</si>
  <si>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</si>
  <si>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</si>
  <si>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</si>
  <si>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</si>
  <si>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</si>
  <si>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</si>
  <si>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</si>
  <si>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</si>
  <si>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</si>
  <si>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</si>
  <si>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</si>
  <si>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</si>
  <si>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</si>
  <si>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</si>
  <si>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</si>
  <si>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</si>
  <si>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</si>
  <si>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</si>
  <si>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</si>
  <si>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</si>
  <si>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</si>
  <si>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</si>
  <si>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</si>
  <si>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</si>
  <si>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</si>
  <si>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</si>
  <si>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</si>
  <si>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</si>
  <si>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</si>
  <si>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</si>
  <si>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</si>
  <si>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</si>
  <si>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</si>
  <si>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</si>
  <si>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</si>
  <si>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</si>
  <si>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</si>
  <si>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</si>
  <si>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</si>
  <si>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</si>
  <si>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</si>
  <si>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</si>
  <si>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</si>
  <si>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</si>
  <si>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</si>
  <si>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</si>
  <si>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</si>
  <si>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</si>
  <si>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</si>
  <si>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</si>
  <si>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</si>
  <si>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</si>
  <si>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</si>
  <si>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</si>
  <si>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</si>
  <si>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</si>
  <si>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</si>
  <si>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</si>
  <si>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</si>
  <si>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</si>
  <si>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</si>
  <si>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</si>
  <si>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</si>
  <si>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</si>
  <si>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</si>
  <si>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</si>
  <si>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</si>
  <si>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</si>
  <si>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</si>
  <si>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</si>
  <si>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</si>
  <si>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</si>
  <si>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</si>
  <si>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</si>
  <si>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</si>
  <si>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</si>
  <si>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</si>
  <si>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</si>
  <si>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</si>
  <si>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</si>
  <si>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</si>
  <si>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</si>
  <si>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</si>
  <si>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</si>
  <si>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</si>
  <si>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</si>
  <si>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</si>
  <si>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</si>
  <si>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</si>
  <si>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</si>
  <si>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</si>
  <si>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</si>
  <si>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</si>
  <si>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</si>
  <si>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</si>
  <si>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</si>
  <si>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</si>
  <si>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</si>
  <si>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</si>
  <si>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</si>
  <si>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</si>
  <si>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</si>
  <si>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</si>
  <si>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</si>
  <si>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</si>
  <si>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</si>
  <si>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</si>
  <si>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</si>
  <si>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</si>
  <si>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</si>
  <si>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</si>
  <si>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</si>
  <si>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</si>
  <si>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</si>
  <si>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</si>
  <si>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</si>
  <si>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</si>
  <si>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</si>
  <si>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</si>
  <si>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</si>
  <si>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</si>
  <si>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</si>
  <si>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</si>
  <si>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</si>
  <si>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</si>
  <si>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</si>
  <si>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</si>
  <si>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</si>
  <si>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</si>
  <si>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</si>
  <si>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</si>
  <si>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</si>
  <si>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</si>
  <si>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</si>
  <si>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</si>
  <si>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</si>
  <si>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</si>
  <si>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</si>
  <si>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</si>
  <si>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</si>
  <si>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</si>
  <si>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</si>
  <si>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</si>
  <si>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</si>
  <si>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</si>
  <si>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</si>
  <si>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</si>
  <si>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</si>
  <si>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</si>
  <si>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</si>
  <si>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</si>
  <si>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</si>
  <si>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</si>
  <si>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</si>
  <si>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</si>
  <si>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</si>
  <si>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</si>
  <si>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</si>
  <si>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</si>
  <si>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</si>
  <si>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</si>
  <si>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</si>
  <si>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</si>
  <si>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</si>
  <si>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</si>
  <si>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</si>
  <si>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</si>
  <si>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</si>
  <si>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</si>
  <si>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</si>
  <si>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</si>
  <si>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</si>
  <si>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</si>
  <si>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</si>
  <si>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</si>
  <si>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</si>
  <si>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</si>
  <si>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</si>
  <si>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</si>
  <si>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</si>
  <si>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</si>
  <si>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</si>
  <si>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</si>
  <si>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</si>
  <si>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</si>
  <si>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</si>
  <si>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</si>
  <si>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</si>
  <si>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</si>
  <si>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</si>
  <si>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</si>
  <si>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</si>
  <si>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</si>
  <si>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</si>
  <si>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</si>
  <si>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</si>
  <si>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</si>
  <si>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</si>
  <si>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</si>
  <si>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</si>
  <si>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</si>
  <si>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</si>
  <si>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</si>
  <si>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</si>
  <si>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</si>
  <si>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</si>
  <si>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</si>
  <si>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</si>
  <si>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</si>
  <si>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</si>
  <si>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</si>
  <si>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</si>
  <si>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</si>
  <si>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</si>
  <si>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</si>
  <si>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</si>
  <si>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</si>
  <si>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</si>
  <si>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</si>
  <si>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</si>
  <si>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</si>
  <si>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</si>
  <si>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</si>
  <si>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</si>
  <si>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</si>
  <si>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</si>
  <si>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</si>
  <si>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</si>
  <si>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</si>
  <si>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</si>
  <si>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</si>
  <si>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</si>
  <si>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</si>
  <si>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</si>
  <si>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</si>
  <si>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</si>
  <si>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</si>
  <si>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</si>
  <si>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</si>
  <si>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</si>
  <si>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</si>
  <si>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</si>
  <si>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</si>
  <si>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</si>
  <si>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</si>
  <si>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</si>
  <si>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</si>
  <si>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</si>
  <si>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</si>
  <si>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</si>
  <si>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</si>
  <si>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</si>
  <si>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</si>
  <si>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</si>
  <si>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</si>
  <si>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</si>
  <si>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</si>
  <si>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</si>
  <si>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</si>
  <si>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</si>
  <si>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</si>
  <si>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</si>
  <si>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</si>
  <si>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</si>
  <si>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</si>
  <si>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</si>
  <si>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</si>
  <si>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</si>
  <si>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</si>
  <si>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</si>
  <si>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</si>
  <si>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</si>
  <si>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</si>
  <si>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</si>
  <si>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</si>
  <si>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</si>
  <si>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</si>
  <si>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</si>
  <si>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</si>
  <si>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</si>
  <si>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</si>
  <si>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</si>
  <si>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</si>
  <si>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</si>
  <si>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</si>
  <si>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</si>
  <si>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</si>
  <si>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</si>
  <si>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</si>
  <si>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</si>
  <si>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</si>
  <si>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</si>
  <si>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</si>
  <si>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</si>
  <si>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</si>
  <si>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</si>
  <si>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</si>
  <si>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</si>
  <si>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</si>
  <si>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</si>
  <si>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</si>
  <si>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</si>
  <si>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</si>
  <si>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</si>
  <si>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</si>
  <si>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</si>
  <si>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</si>
  <si>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</si>
  <si>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</si>
  <si>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</si>
  <si>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</si>
  <si>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</si>
  <si>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</si>
  <si>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</si>
  <si>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</si>
  <si>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</si>
  <si>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</si>
  <si>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</si>
  <si>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</si>
  <si>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</si>
  <si>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</si>
  <si>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</si>
  <si>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</si>
  <si>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</si>
  <si>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</si>
  <si>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</si>
  <si>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</si>
  <si>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</si>
  <si>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</si>
  <si>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</si>
  <si>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</si>
  <si>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</si>
  <si>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</si>
  <si>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</si>
  <si>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</si>
  <si>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</si>
  <si>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</si>
  <si>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</si>
  <si>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</si>
  <si>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</si>
  <si>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</si>
  <si>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</si>
  <si>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</si>
  <si>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</si>
  <si>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</si>
  <si>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</si>
  <si>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</si>
  <si>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</si>
  <si>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</si>
  <si>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</si>
  <si>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</si>
  <si>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</si>
  <si>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</si>
  <si>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</si>
  <si>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</si>
  <si>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</si>
  <si>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</si>
  <si>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</si>
  <si>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</si>
  <si>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</si>
  <si>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</si>
  <si>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</si>
  <si>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</si>
  <si>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</si>
  <si>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</si>
  <si>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</si>
  <si>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</si>
  <si>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</si>
  <si>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</si>
  <si>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</si>
  <si>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</si>
  <si>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</si>
  <si>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</si>
  <si>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</si>
  <si>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</si>
  <si>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</si>
  <si>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</si>
  <si>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</si>
  <si>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</si>
  <si>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</si>
  <si>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</si>
  <si>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</si>
  <si>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</si>
  <si>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</si>
  <si>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</si>
  <si>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</si>
  <si>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</si>
  <si>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</si>
  <si>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</si>
  <si>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</si>
  <si>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</si>
  <si>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</si>
  <si>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</si>
  <si>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</si>
  <si>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</si>
  <si>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</si>
  <si>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</si>
  <si>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</si>
  <si>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</si>
  <si>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</si>
  <si>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</si>
  <si>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</si>
  <si>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</si>
  <si>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</si>
  <si>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</si>
  <si>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</si>
  <si>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</si>
  <si>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</si>
  <si>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</si>
  <si>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</si>
  <si>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</si>
  <si>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</si>
  <si>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</si>
  <si>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</si>
  <si>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</si>
  <si>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</si>
  <si>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</si>
  <si>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</si>
  <si>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</si>
  <si>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</si>
  <si>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</si>
  <si>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</si>
  <si>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</si>
  <si>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</si>
  <si>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</si>
  <si>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</si>
  <si>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</si>
  <si>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</si>
  <si>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</si>
  <si>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</si>
  <si>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</si>
  <si>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</si>
  <si>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</si>
  <si>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</si>
  <si>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</si>
  <si>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</si>
  <si>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</si>
  <si>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</si>
  <si>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</si>
  <si>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</si>
  <si>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</si>
  <si>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</si>
  <si>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</si>
  <si>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</si>
  <si>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</si>
  <si>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</si>
  <si>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</si>
  <si>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</si>
  <si>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</si>
  <si>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</si>
  <si>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</si>
  <si>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</si>
  <si>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</si>
  <si>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</si>
  <si>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</si>
  <si>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</si>
  <si>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</si>
  <si>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</si>
  <si>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</si>
  <si>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</si>
  <si>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</si>
  <si>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</si>
  <si>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</si>
  <si>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</si>
  <si>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</si>
  <si>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</si>
  <si>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</si>
  <si>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</si>
  <si>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</si>
  <si>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</si>
  <si>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</si>
  <si>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</si>
  <si>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</si>
  <si>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</si>
  <si>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</si>
  <si>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</si>
  <si>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</si>
  <si>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</si>
  <si>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</si>
  <si>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</si>
  <si>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</si>
  <si>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</si>
  <si>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</si>
  <si>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</si>
  <si>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</si>
  <si>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</si>
  <si>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</si>
  <si>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</si>
  <si>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</si>
  <si>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</si>
  <si>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</si>
  <si>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</si>
  <si>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</si>
  <si>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</si>
  <si>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</si>
  <si>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</si>
  <si>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</si>
  <si>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</si>
  <si>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</si>
  <si>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</si>
  <si>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</si>
  <si>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</si>
  <si>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</si>
  <si>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</si>
  <si>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</si>
  <si>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</si>
  <si>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</si>
  <si>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</si>
  <si>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</si>
  <si>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</si>
  <si>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</si>
  <si>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</si>
  <si>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</si>
  <si>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</si>
  <si>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</si>
  <si>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</si>
  <si>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</si>
  <si>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</si>
  <si>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</si>
  <si>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</si>
  <si>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</si>
  <si>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</si>
  <si>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</si>
  <si>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</si>
  <si>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</si>
  <si>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</si>
  <si>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</si>
  <si>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</si>
  <si>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</si>
  <si>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</si>
  <si>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</si>
  <si>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</si>
  <si>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</si>
  <si>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</si>
  <si>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</si>
  <si>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</si>
  <si>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</si>
  <si>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</si>
  <si>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</si>
  <si>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</si>
  <si>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</si>
  <si>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</si>
  <si>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</si>
  <si>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</si>
  <si>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</si>
  <si>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</si>
  <si>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</si>
  <si>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</si>
  <si>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</si>
  <si>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</si>
  <si>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</si>
  <si>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</si>
  <si>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</si>
  <si>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</si>
  <si>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</si>
  <si>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</si>
  <si>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</si>
  <si>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</si>
  <si>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</si>
  <si>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</si>
  <si>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</si>
  <si>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</si>
  <si>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</si>
  <si>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</si>
  <si>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</si>
  <si>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</si>
  <si>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</si>
  <si>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</si>
  <si>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</si>
  <si>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</si>
  <si>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</si>
  <si>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</si>
  <si>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</si>
  <si>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</si>
  <si>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</si>
  <si>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</si>
  <si>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</si>
  <si>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</si>
  <si>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</si>
  <si>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</si>
  <si>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</si>
  <si>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</si>
  <si>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</si>
  <si>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</si>
  <si>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</si>
  <si>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</si>
  <si>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</si>
  <si>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</si>
  <si>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</si>
  <si>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</si>
  <si>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</si>
  <si>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</si>
  <si>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</si>
  <si>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</si>
  <si>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</si>
  <si>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</si>
  <si>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</si>
  <si>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</si>
  <si>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</si>
  <si>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</si>
  <si>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</si>
  <si>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</si>
  <si>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</si>
  <si>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</si>
  <si>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</si>
  <si>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</si>
  <si>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</si>
  <si>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</si>
  <si>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</si>
  <si>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</si>
  <si>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</si>
  <si>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</si>
  <si>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</si>
  <si>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</si>
  <si>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</si>
  <si>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</si>
  <si>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</si>
  <si>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</si>
  <si>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</si>
  <si>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</si>
  <si>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</si>
  <si>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</si>
  <si>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</si>
  <si>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</si>
  <si>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</si>
  <si>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</si>
  <si>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</si>
  <si>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</si>
  <si>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</si>
  <si>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</si>
  <si>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</si>
  <si>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</si>
  <si>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</si>
  <si>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</si>
  <si>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</si>
  <si>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</si>
  <si>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</si>
  <si>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</si>
  <si>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</si>
  <si>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</si>
  <si>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</si>
  <si>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</si>
  <si>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</si>
  <si>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</si>
  <si>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</si>
  <si>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</si>
  <si>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</si>
  <si>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</si>
  <si>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</si>
  <si>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</si>
  <si>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</si>
  <si>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</si>
  <si>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</si>
  <si>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</si>
  <si>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</si>
  <si>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</si>
  <si>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</si>
  <si>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</si>
  <si>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</si>
  <si>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</si>
  <si>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</si>
  <si>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</si>
  <si>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</si>
  <si>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</si>
  <si>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</si>
  <si>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</si>
  <si>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</si>
  <si>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</si>
  <si>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</si>
  <si>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</si>
  <si>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</si>
  <si>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</si>
  <si>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</si>
  <si>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</si>
  <si>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</si>
  <si>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</si>
  <si>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</si>
  <si>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</si>
  <si>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</si>
  <si>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</si>
  <si>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</si>
  <si>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</si>
  <si>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</si>
  <si>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</si>
  <si>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</si>
  <si>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</si>
  <si>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</si>
  <si>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</si>
  <si>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</si>
  <si>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</si>
  <si>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</si>
  <si>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</si>
  <si>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</si>
  <si>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</si>
  <si>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</si>
  <si>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</si>
  <si>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</si>
  <si>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</si>
  <si>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</si>
  <si>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</si>
  <si>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</si>
  <si>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</si>
  <si>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</si>
  <si>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</si>
  <si>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</si>
  <si>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</si>
  <si>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</si>
  <si>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</si>
  <si>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</si>
  <si>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</si>
  <si>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</si>
  <si>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</si>
  <si>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</si>
  <si>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</si>
  <si>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</si>
  <si>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</si>
  <si>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</si>
  <si>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</si>
  <si>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</si>
  <si>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</si>
  <si>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</si>
  <si>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</si>
  <si>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</si>
  <si>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</si>
  <si>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</si>
  <si>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</si>
  <si>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</si>
  <si>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</si>
  <si>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</si>
  <si>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</si>
  <si>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</si>
  <si>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</si>
  <si>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</si>
  <si>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</si>
  <si>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</si>
  <si>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</si>
  <si>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</si>
  <si>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</si>
  <si>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</si>
  <si>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</si>
  <si>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</si>
  <si>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</si>
  <si>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</si>
  <si>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</si>
  <si>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</si>
  <si>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</si>
  <si>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</si>
  <si>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</si>
  <si>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</si>
  <si>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</si>
  <si>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</si>
  <si>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</si>
  <si>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</si>
  <si>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</si>
  <si>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</si>
  <si>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</si>
  <si>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</si>
  <si>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</si>
  <si>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</si>
  <si>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</si>
  <si>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</si>
  <si>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</si>
  <si>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</si>
  <si>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</si>
  <si>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</si>
  <si>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</si>
  <si>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</si>
  <si>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</si>
  <si>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</si>
  <si>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</si>
  <si>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</si>
  <si>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</si>
  <si>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</si>
  <si>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</si>
  <si>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</si>
  <si>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</si>
  <si>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</si>
  <si>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</si>
  <si>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</si>
  <si>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</si>
  <si>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</si>
  <si>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</si>
  <si>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</si>
  <si>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</si>
  <si>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</si>
  <si>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</si>
  <si>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</si>
  <si>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</si>
  <si>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</si>
  <si>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</si>
  <si>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</si>
  <si>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</si>
  <si>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</si>
  <si>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</si>
  <si>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</si>
  <si>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</si>
  <si>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</si>
  <si>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</si>
  <si>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</si>
  <si>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</si>
  <si>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</si>
  <si>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</si>
  <si>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</si>
  <si>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</si>
  <si>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</si>
  <si>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</si>
  <si>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</si>
  <si>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</si>
  <si>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</si>
  <si>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</si>
  <si>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</si>
  <si>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</si>
  <si>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</si>
  <si>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</si>
  <si>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</si>
  <si>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</si>
  <si>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</si>
  <si>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</si>
  <si>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</si>
  <si>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</si>
  <si>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</si>
  <si>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</si>
  <si>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</si>
  <si>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</si>
  <si>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</si>
  <si>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</si>
  <si>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</si>
  <si>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</si>
  <si>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</si>
  <si>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</si>
  <si>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</si>
  <si>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</si>
  <si>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</si>
  <si>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</si>
  <si>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</si>
  <si>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</si>
  <si>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</si>
  <si>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</si>
  <si>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</si>
  <si>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</si>
  <si>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</si>
  <si>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</si>
  <si>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</si>
  <si>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</si>
  <si>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</si>
  <si>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</si>
  <si>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</si>
  <si>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</si>
  <si>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</si>
  <si>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</si>
  <si>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</si>
  <si>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</si>
  <si>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</si>
  <si>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</si>
  <si>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</si>
  <si>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</si>
  <si>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</si>
  <si>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</si>
  <si>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</si>
  <si>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</si>
  <si>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</si>
  <si>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</si>
  <si>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</si>
  <si>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</si>
  <si>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</si>
  <si>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</si>
  <si>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</si>
  <si>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</si>
  <si>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</si>
  <si>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</si>
  <si>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</si>
  <si>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</si>
  <si>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</si>
  <si>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</si>
  <si>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</si>
  <si>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</si>
  <si>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</si>
  <si>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</si>
  <si>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</si>
  <si>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</si>
  <si>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</si>
  <si>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</si>
  <si>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</si>
  <si>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</si>
  <si>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</si>
  <si>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</si>
  <si>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</si>
  <si>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</si>
  <si>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</si>
  <si>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</si>
  <si>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</si>
  <si>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</si>
  <si>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</si>
  <si>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</si>
  <si>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</si>
  <si>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</si>
  <si>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</si>
  <si>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</si>
  <si>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</si>
  <si>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</si>
  <si>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</si>
  <si>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</si>
  <si>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</si>
  <si>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</si>
  <si>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</si>
  <si>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</si>
  <si>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</si>
  <si>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</si>
  <si>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</si>
  <si>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</si>
  <si>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</si>
  <si>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</si>
  <si>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</si>
  <si>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</si>
  <si>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</si>
  <si>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</si>
  <si>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</si>
  <si>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</si>
  <si>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</si>
  <si>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</si>
  <si>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</si>
  <si>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</si>
  <si>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</si>
  <si>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</si>
  <si>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</si>
  <si>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</si>
  <si>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</si>
  <si>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</si>
  <si>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</si>
  <si>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</si>
  <si>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</si>
  <si>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</si>
  <si>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</si>
  <si>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</si>
  <si>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</si>
  <si>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</si>
  <si>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</si>
  <si>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</si>
  <si>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</si>
  <si>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</si>
  <si>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</si>
  <si>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</si>
  <si>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</si>
  <si>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</si>
  <si>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</si>
  <si>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</si>
  <si>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</si>
  <si>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</si>
  <si>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</si>
  <si>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</si>
  <si>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</si>
  <si>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</si>
  <si>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</si>
  <si>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</si>
  <si>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</si>
  <si>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</si>
  <si>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</si>
  <si>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</si>
  <si>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</si>
  <si>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</si>
  <si>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</si>
  <si>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</si>
  <si>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</si>
  <si>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</si>
  <si>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</si>
  <si>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</si>
  <si>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</si>
  <si>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</si>
  <si>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</si>
  <si>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</si>
  <si>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</si>
  <si>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</si>
  <si>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</si>
  <si>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</si>
  <si>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</si>
  <si>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</si>
  <si>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</si>
  <si>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</si>
  <si>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</si>
  <si>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</si>
  <si>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</si>
  <si>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</si>
  <si>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</si>
  <si>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</si>
  <si>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</si>
  <si>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</si>
  <si>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</si>
  <si>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</si>
  <si>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</si>
  <si>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</si>
  <si>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</si>
  <si>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</si>
  <si>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</si>
  <si>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</si>
  <si>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</si>
  <si>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</si>
  <si>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</si>
  <si>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</si>
  <si>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</si>
  <si>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</si>
  <si>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</si>
  <si>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</si>
  <si>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</si>
  <si>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</si>
  <si>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</si>
  <si>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</si>
  <si>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</si>
  <si>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</si>
  <si>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</si>
  <si>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</si>
  <si>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</si>
  <si>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</si>
  <si>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</si>
  <si>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</si>
  <si>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</si>
  <si>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</si>
  <si>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</si>
  <si>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</si>
  <si>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</si>
  <si>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</si>
  <si>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</si>
  <si>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</si>
  <si>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</si>
  <si>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</si>
  <si>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</si>
  <si>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</si>
  <si>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</si>
  <si>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</si>
  <si>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</si>
  <si>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</si>
  <si>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</si>
  <si>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</si>
  <si>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</si>
  <si>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</si>
  <si>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</si>
  <si>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</si>
  <si>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</si>
  <si>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</si>
  <si>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</si>
  <si>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</si>
  <si>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</si>
  <si>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</si>
  <si>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</si>
  <si>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</si>
  <si>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</si>
  <si>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</si>
  <si>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</si>
  <si>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</si>
  <si>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</si>
  <si>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</si>
  <si>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</si>
  <si>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</si>
  <si>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</si>
  <si>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</si>
  <si>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</si>
  <si>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</si>
  <si>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</si>
  <si>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</si>
  <si>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</si>
  <si>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</si>
  <si>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</si>
  <si>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</si>
  <si>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</si>
  <si>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</si>
  <si>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</si>
  <si>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</si>
  <si>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</si>
  <si>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</si>
  <si>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</si>
  <si>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</si>
  <si>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</si>
  <si>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</si>
  <si>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</si>
  <si>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</si>
  <si>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</si>
  <si>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</si>
  <si>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</si>
  <si>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</si>
  <si>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</si>
  <si>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</si>
  <si>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</si>
  <si>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</si>
  <si>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</si>
  <si>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</si>
  <si>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</si>
  <si>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</si>
  <si>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</si>
  <si>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</si>
  <si>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</si>
  <si>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</si>
  <si>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</si>
  <si>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</si>
  <si>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</si>
  <si>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</si>
  <si>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</si>
  <si>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</si>
  <si>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</si>
  <si>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</si>
  <si>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</si>
  <si>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</si>
  <si>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</si>
  <si>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</si>
  <si>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</si>
  <si>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</si>
  <si>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</si>
  <si>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</si>
  <si>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</si>
  <si>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</si>
  <si>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</si>
  <si>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</si>
  <si>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</si>
  <si>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</si>
  <si>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</si>
  <si>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</si>
  <si>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</si>
  <si>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</si>
  <si>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</si>
  <si>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</si>
  <si>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</si>
  <si>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</si>
  <si>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</si>
  <si>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</si>
  <si>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</si>
  <si>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</si>
  <si>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</si>
  <si>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</si>
  <si>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</si>
  <si>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</si>
  <si>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</si>
  <si>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</si>
  <si>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</si>
  <si>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</si>
  <si>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</si>
  <si>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</si>
  <si>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</si>
  <si>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</si>
  <si>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</si>
  <si>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</si>
  <si>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</si>
  <si>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</si>
  <si>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</si>
  <si>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</si>
  <si>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</si>
  <si>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</si>
  <si>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</si>
  <si>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</si>
  <si>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</si>
  <si>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</si>
  <si>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</si>
  <si>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</si>
  <si>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</si>
  <si>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</si>
  <si>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</si>
  <si>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</si>
  <si>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</si>
  <si>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</si>
  <si>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</si>
  <si>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</si>
  <si>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</si>
  <si>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</si>
  <si>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</si>
  <si>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</si>
  <si>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</si>
  <si>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</si>
  <si>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</si>
  <si>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</si>
  <si>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</si>
  <si>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</si>
  <si>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</si>
  <si>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</si>
  <si>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</si>
  <si>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</si>
  <si>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</si>
  <si>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</si>
  <si>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</si>
  <si>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</si>
  <si>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</si>
  <si>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</si>
  <si>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</si>
  <si>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</si>
  <si>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</si>
  <si>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</si>
  <si>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</si>
  <si>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</si>
  <si>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</si>
  <si>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</si>
  <si>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</si>
  <si>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</si>
  <si>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</si>
  <si>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</si>
  <si>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</si>
  <si>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</si>
  <si>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</si>
  <si>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</si>
  <si>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</si>
  <si>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</si>
  <si>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</si>
  <si>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</si>
  <si>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</si>
  <si>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</si>
  <si>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</si>
  <si>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</si>
  <si>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</si>
  <si>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</si>
  <si>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</si>
  <si>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</si>
  <si>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</si>
  <si>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</si>
  <si>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</si>
  <si>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</si>
  <si>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</si>
  <si>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</si>
  <si>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</si>
  <si>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</si>
  <si>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</si>
  <si>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</si>
  <si>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</si>
  <si>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</si>
  <si>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</si>
  <si>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</si>
  <si>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</si>
  <si>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</si>
  <si>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</si>
  <si>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</si>
  <si>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</si>
  <si>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</si>
  <si>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</si>
  <si>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</si>
  <si>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</si>
  <si>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</si>
  <si>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</si>
  <si>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</si>
  <si>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</si>
  <si>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</si>
  <si>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</si>
  <si>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</si>
  <si>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</si>
  <si>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</si>
  <si>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</si>
  <si>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</si>
  <si>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</si>
  <si>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</si>
  <si>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</si>
  <si>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</si>
  <si>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</si>
  <si>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</si>
  <si>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</si>
  <si>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</si>
  <si>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</si>
  <si>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</si>
  <si>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</si>
  <si>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</si>
  <si>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</si>
  <si>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</si>
  <si>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</si>
  <si>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</si>
  <si>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</si>
  <si>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</si>
  <si>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</si>
  <si>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</si>
  <si>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</si>
  <si>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</si>
  <si>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</si>
  <si>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</si>
  <si>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</si>
  <si>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</si>
  <si>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</si>
  <si>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</si>
  <si>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</si>
  <si>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</si>
  <si>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</si>
  <si>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</si>
  <si>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</si>
  <si>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</si>
  <si>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</si>
  <si>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</si>
  <si>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</si>
  <si>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</si>
  <si>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</si>
  <si>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</si>
  <si>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</si>
  <si>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</si>
  <si>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</si>
  <si>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</si>
  <si>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</si>
  <si>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</si>
  <si>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</si>
  <si>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</si>
  <si>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</si>
  <si>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</si>
  <si>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</si>
  <si>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</si>
  <si>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</si>
  <si>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</si>
  <si>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</si>
  <si>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</si>
  <si>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</si>
  <si>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</si>
  <si>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</si>
  <si>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</si>
  <si>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</si>
  <si>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</si>
  <si>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</si>
  <si>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</si>
  <si>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</si>
  <si>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</si>
  <si>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</si>
  <si>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</si>
  <si>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</si>
  <si>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</si>
  <si>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</si>
  <si>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</si>
  <si>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</si>
  <si>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</si>
  <si>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</si>
  <si>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</si>
  <si>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</si>
  <si>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</si>
  <si>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</si>
  <si>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</si>
  <si>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</si>
  <si>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</si>
  <si>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</si>
  <si>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</si>
  <si>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</si>
  <si>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</si>
  <si>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</si>
  <si>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</si>
  <si>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</si>
  <si>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</si>
  <si>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</si>
  <si>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</si>
  <si>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</si>
  <si>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</si>
  <si>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</si>
  <si>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</si>
  <si>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</si>
  <si>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</si>
  <si>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</si>
  <si>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</si>
  <si>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</si>
  <si>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</si>
  <si>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</si>
  <si>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</si>
  <si>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</si>
  <si>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</si>
  <si>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</si>
  <si>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</si>
  <si>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</si>
  <si>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</si>
  <si>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</si>
  <si>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</si>
  <si>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</si>
  <si>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</si>
  <si>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</si>
  <si>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</si>
  <si>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</si>
  <si>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</si>
  <si>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</si>
  <si>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</si>
  <si>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</si>
  <si>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</si>
  <si>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</si>
  <si>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</si>
  <si>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</si>
  <si>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</si>
  <si>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</si>
  <si>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</si>
  <si>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</si>
  <si>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</si>
  <si>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</si>
  <si>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</si>
  <si>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</si>
  <si>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</si>
  <si>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</si>
  <si>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</si>
  <si>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</si>
  <si>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</si>
  <si>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</si>
  <si>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</si>
  <si>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</si>
  <si>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</si>
  <si>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</si>
  <si>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</si>
  <si>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</si>
  <si>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</si>
  <si>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</si>
  <si>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</si>
  <si>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</si>
  <si>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</si>
  <si>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</si>
  <si>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</si>
  <si>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</si>
  <si>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</si>
  <si>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</si>
  <si>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</si>
  <si>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</si>
  <si>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</si>
  <si>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</si>
  <si>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</si>
  <si>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</si>
  <si>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</si>
  <si>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</si>
  <si>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</si>
  <si>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</si>
  <si>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</si>
  <si>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</si>
  <si>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</si>
  <si>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</si>
  <si>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</si>
  <si>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</si>
  <si>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</si>
  <si>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</si>
  <si>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</si>
  <si>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</si>
  <si>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</si>
  <si>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</si>
  <si>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</si>
  <si>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</si>
  <si>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</si>
  <si>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</si>
  <si>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</si>
  <si>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</si>
  <si>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</si>
  <si>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</si>
  <si>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</si>
  <si>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</si>
  <si>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</si>
  <si>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</si>
  <si>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</si>
  <si>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</si>
  <si>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</si>
  <si>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</si>
  <si>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</si>
  <si>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</si>
  <si>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</si>
  <si>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</si>
  <si>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</si>
  <si>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</si>
  <si>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</si>
  <si>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</si>
  <si>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</si>
  <si>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</si>
  <si>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</si>
  <si>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</si>
  <si>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</si>
  <si>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</si>
  <si>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</si>
  <si>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</si>
  <si>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</si>
  <si>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</si>
  <si>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</si>
  <si>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</si>
  <si>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</si>
  <si>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</si>
  <si>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</si>
  <si>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</si>
  <si>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</si>
  <si>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</si>
  <si>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</si>
  <si>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</si>
  <si>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</si>
  <si>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</si>
  <si>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</si>
  <si>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</si>
  <si>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</si>
  <si>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</si>
  <si>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</si>
  <si>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</si>
  <si>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</si>
  <si>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</si>
  <si>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</si>
  <si>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</si>
  <si>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</si>
  <si>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</si>
  <si>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</si>
  <si>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</si>
  <si>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</si>
  <si>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</si>
  <si>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</si>
  <si>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</si>
  <si>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</si>
  <si>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</si>
  <si>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</si>
  <si>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</si>
  <si>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</si>
  <si>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</si>
  <si>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</si>
  <si>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</si>
  <si>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</si>
  <si>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</si>
  <si>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</si>
  <si>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</si>
  <si>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</si>
  <si>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</si>
  <si>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</si>
  <si>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</si>
  <si>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</si>
  <si>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</si>
  <si>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</si>
  <si>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</si>
  <si>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</si>
  <si>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</si>
  <si>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</si>
  <si>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</si>
  <si>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</si>
  <si>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</si>
  <si>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</si>
  <si>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</si>
  <si>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</si>
  <si>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</si>
  <si>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</si>
  <si>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</si>
  <si>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</si>
  <si>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</si>
  <si>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</si>
  <si>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</si>
  <si>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</si>
  <si>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</si>
  <si>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</si>
  <si>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</si>
  <si>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</si>
  <si>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</si>
  <si>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</si>
  <si>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</si>
  <si>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</si>
  <si>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</si>
  <si>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</si>
  <si>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</si>
  <si>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</si>
  <si>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</si>
  <si>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</si>
  <si>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</si>
  <si>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</si>
  <si>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</si>
  <si>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</si>
  <si>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</si>
  <si>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</si>
  <si>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</si>
  <si>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</si>
  <si>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</si>
  <si>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</si>
  <si>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</si>
  <si>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</si>
  <si>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</si>
  <si>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</si>
  <si>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</si>
  <si>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</si>
  <si>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</si>
  <si>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</si>
  <si>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</si>
  <si>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</si>
  <si>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</si>
  <si>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</si>
  <si>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</si>
  <si>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</si>
  <si>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</si>
  <si>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</si>
  <si>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</si>
  <si>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</si>
  <si>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</si>
  <si>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</si>
  <si>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</si>
  <si>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</si>
  <si>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</si>
  <si>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</si>
  <si>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</si>
  <si>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</si>
  <si>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</si>
  <si>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</si>
  <si>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</si>
  <si>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</si>
  <si>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</si>
  <si>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</si>
  <si>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</si>
  <si>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</si>
  <si>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</si>
  <si>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</si>
  <si>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</si>
  <si>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</si>
  <si>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</si>
  <si>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</si>
  <si>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</si>
  <si>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</si>
  <si>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</si>
  <si>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</si>
  <si>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</si>
  <si>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</si>
  <si>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</si>
  <si>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</si>
  <si>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</si>
  <si>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</si>
  <si>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</si>
  <si>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</si>
  <si>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</si>
  <si>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</si>
  <si>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</si>
  <si>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</si>
  <si>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</si>
  <si>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</si>
  <si>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</si>
  <si>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</si>
  <si>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</si>
  <si>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</si>
  <si>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</si>
  <si>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</si>
  <si>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</si>
  <si>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</si>
  <si>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</si>
  <si>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</si>
  <si>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</si>
  <si>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</si>
  <si>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</si>
  <si>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</si>
  <si>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</si>
  <si>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</si>
  <si>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</si>
  <si>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</si>
  <si>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</si>
  <si>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</si>
  <si>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</si>
  <si>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</si>
  <si>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</si>
  <si>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</si>
  <si>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</si>
  <si>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</si>
  <si>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</si>
  <si>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</si>
  <si>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</si>
  <si>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</si>
  <si>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</si>
  <si>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</si>
  <si>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</si>
  <si>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</si>
  <si>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</si>
  <si>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</si>
  <si>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</si>
  <si>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</si>
  <si>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</si>
  <si>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</si>
  <si>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</si>
  <si>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</si>
  <si>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</si>
  <si>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</si>
  <si>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</si>
  <si>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</si>
  <si>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</si>
  <si>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</si>
  <si>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</si>
  <si>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</si>
  <si>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</si>
  <si>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</si>
  <si>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</si>
  <si>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</si>
  <si>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</si>
  <si>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</si>
  <si>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</si>
  <si>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</si>
  <si>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</si>
  <si>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</si>
  <si>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</si>
  <si>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</si>
  <si>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</si>
  <si>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</si>
  <si>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</si>
  <si>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</si>
  <si>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</si>
  <si>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</si>
  <si>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</si>
  <si>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</si>
  <si>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</si>
  <si>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</si>
  <si>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</si>
  <si>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</si>
  <si>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</si>
  <si>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</si>
  <si>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</si>
  <si>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</si>
  <si>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</si>
  <si>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</si>
  <si>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</si>
  <si>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</si>
  <si>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</si>
  <si>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</si>
  <si>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</si>
  <si>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</si>
  <si>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</si>
  <si>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</si>
  <si>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</si>
  <si>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</si>
  <si>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</si>
  <si>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</si>
  <si>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</si>
  <si>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</si>
  <si>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</si>
  <si>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</si>
  <si>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</si>
  <si>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</si>
  <si>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</si>
  <si>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</si>
  <si>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</si>
  <si>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</si>
  <si>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</si>
  <si>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</si>
  <si>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</si>
  <si>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</si>
  <si>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</si>
  <si>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</si>
  <si>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</si>
  <si>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</si>
  <si>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</si>
  <si>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</si>
  <si>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</si>
  <si>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</si>
  <si>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</si>
  <si>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</si>
  <si>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</si>
  <si>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</si>
  <si>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</si>
  <si>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</si>
  <si>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</si>
  <si>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</si>
  <si>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</si>
  <si>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</si>
  <si>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</si>
  <si>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</si>
  <si>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</si>
  <si>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</si>
  <si>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</si>
  <si>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</si>
  <si>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</si>
  <si>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</si>
  <si>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</si>
  <si>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</si>
  <si>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</si>
  <si>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</si>
  <si>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</si>
  <si>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</si>
  <si>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</si>
  <si>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</si>
  <si>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</si>
  <si>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</si>
  <si>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</si>
  <si>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</si>
  <si>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</si>
  <si>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</si>
  <si>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</si>
  <si>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</si>
  <si>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</si>
  <si>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</si>
  <si>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</si>
  <si>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</si>
  <si>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</si>
  <si>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</si>
  <si>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</si>
  <si>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</si>
  <si>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</si>
  <si>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</si>
  <si>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</si>
  <si>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</si>
  <si>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</si>
  <si>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</si>
  <si>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</si>
  <si>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</si>
  <si>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</si>
  <si>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</si>
  <si>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</si>
  <si>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</si>
  <si>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</si>
  <si>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</si>
  <si>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</si>
  <si>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</si>
  <si>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</si>
  <si>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</si>
  <si>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</si>
  <si>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</si>
  <si>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</si>
  <si>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</si>
  <si>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</si>
  <si>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</si>
  <si>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</si>
  <si>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</si>
  <si>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</si>
  <si>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</si>
  <si>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</si>
  <si>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</si>
  <si>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</si>
  <si>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</si>
  <si>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</si>
  <si>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</si>
  <si>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</si>
  <si>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</si>
  <si>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</si>
  <si>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</si>
  <si>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</si>
  <si>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</si>
  <si>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</si>
  <si>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</si>
  <si>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</si>
  <si>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</si>
  <si>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</si>
  <si>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</si>
  <si>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</si>
  <si>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</si>
  <si>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</si>
  <si>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</si>
  <si>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</si>
  <si>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</si>
  <si>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</si>
  <si>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</si>
  <si>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</si>
  <si>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</si>
  <si>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</si>
  <si>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</si>
  <si>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</si>
  <si>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</si>
  <si>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</si>
  <si>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</si>
  <si>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</si>
  <si>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</si>
  <si>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</si>
  <si>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</si>
  <si>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</si>
  <si>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</si>
  <si>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</si>
  <si>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</si>
  <si>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</si>
  <si>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</si>
  <si>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</si>
  <si>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</si>
  <si>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</si>
  <si>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</si>
  <si>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</si>
  <si>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</si>
  <si>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</si>
  <si>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</si>
  <si>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</si>
  <si>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</si>
  <si>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</si>
  <si>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</si>
  <si>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</si>
  <si>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</si>
  <si>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</si>
  <si>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</si>
  <si>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</si>
  <si>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</si>
  <si>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</si>
  <si>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</si>
  <si>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</si>
  <si>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</si>
  <si>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</si>
  <si>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</si>
  <si>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</si>
  <si>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</si>
  <si>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</si>
  <si>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</si>
  <si>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</si>
  <si>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</si>
  <si>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</si>
  <si>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</si>
  <si>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</si>
  <si>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</si>
  <si>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</si>
  <si>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</si>
  <si>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</si>
  <si>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</si>
  <si>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</si>
  <si>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</si>
  <si>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</si>
  <si>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</si>
  <si>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</si>
  <si>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</si>
  <si>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</si>
  <si>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</si>
  <si>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</si>
  <si>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</si>
  <si>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</si>
  <si>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</si>
  <si>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</si>
  <si>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</si>
  <si>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</si>
  <si>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</si>
  <si>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</si>
  <si>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</si>
  <si>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</si>
  <si>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</si>
  <si>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</si>
  <si>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</si>
  <si>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</si>
  <si>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</si>
  <si>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</si>
  <si>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</si>
  <si>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</si>
  <si>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</si>
  <si>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</si>
  <si>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</si>
  <si>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</si>
  <si>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</si>
  <si>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</si>
  <si>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</si>
  <si>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</si>
  <si>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</si>
  <si>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</si>
  <si>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</si>
  <si>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</si>
  <si>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</si>
  <si>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</si>
  <si>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</si>
  <si>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</si>
  <si>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</si>
  <si>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</si>
  <si>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</si>
  <si>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</si>
  <si>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</si>
  <si>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</si>
  <si>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</si>
  <si>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</si>
  <si>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</si>
  <si>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</si>
  <si>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</si>
  <si>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</si>
  <si>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</si>
  <si>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</si>
  <si>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</si>
  <si>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</si>
  <si>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</si>
  <si>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</si>
  <si>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</si>
  <si>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</si>
  <si>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</si>
  <si>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</si>
  <si>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</si>
  <si>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</si>
  <si>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</si>
  <si>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</si>
  <si>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</si>
  <si>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</si>
  <si>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</si>
  <si>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</si>
  <si>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</si>
  <si>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</si>
  <si>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</si>
  <si>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</si>
  <si>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</si>
  <si>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</si>
  <si>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</si>
  <si>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</si>
  <si>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</si>
  <si>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</si>
  <si>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</si>
  <si>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</si>
  <si>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</si>
  <si>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</si>
  <si>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</si>
  <si>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</si>
  <si>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</si>
  <si>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</si>
  <si>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</si>
  <si>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</si>
  <si>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</si>
  <si>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</si>
  <si>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</si>
  <si>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</si>
  <si>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</si>
  <si>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</si>
  <si>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</si>
  <si>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</si>
  <si>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</si>
  <si>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</si>
  <si>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</si>
  <si>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</si>
  <si>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</si>
  <si>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</si>
  <si>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</si>
  <si>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</si>
  <si>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</si>
  <si>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</si>
  <si>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</si>
  <si>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</si>
  <si>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</si>
  <si>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</si>
  <si>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</si>
  <si>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</si>
  <si>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</si>
  <si>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</si>
  <si>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</si>
  <si>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</si>
  <si>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</si>
  <si>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</si>
  <si>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</si>
  <si>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</si>
  <si>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</si>
  <si>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</si>
  <si>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</si>
  <si>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</si>
  <si>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</si>
  <si>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</si>
  <si>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</si>
  <si>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</si>
  <si>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</si>
  <si>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</si>
  <si>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</si>
  <si>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</si>
  <si>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</si>
  <si>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</si>
  <si>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</si>
  <si>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</si>
  <si>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</si>
  <si>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</si>
  <si>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</si>
  <si>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</si>
  <si>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</si>
  <si>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</si>
  <si>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</si>
  <si>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</si>
  <si>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</si>
  <si>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</si>
  <si>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</si>
  <si>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</si>
  <si>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</si>
  <si>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</si>
  <si>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</si>
  <si>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</si>
  <si>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</si>
  <si>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</si>
  <si>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</si>
  <si>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</si>
  <si>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</si>
  <si>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</si>
  <si>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</si>
  <si>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</si>
  <si>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</si>
  <si>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</si>
  <si>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</si>
  <si>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</si>
  <si>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</si>
  <si>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</si>
  <si>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</si>
  <si>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</si>
  <si>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</si>
  <si>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</si>
  <si>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</si>
  <si>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</si>
  <si>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</si>
  <si>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</si>
  <si>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</si>
  <si>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</si>
  <si>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</si>
  <si>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</si>
  <si>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</si>
  <si>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</si>
  <si>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</si>
  <si>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</si>
  <si>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</si>
  <si>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</si>
  <si>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</si>
  <si>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</si>
  <si>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</si>
  <si>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</si>
  <si>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</si>
  <si>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</si>
  <si>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</si>
  <si>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</si>
  <si>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</si>
  <si>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</si>
  <si>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</si>
  <si>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</si>
  <si>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</si>
  <si>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</si>
  <si>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</si>
  <si>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</si>
  <si>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</si>
  <si>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</si>
  <si>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</si>
  <si>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</si>
  <si>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</si>
  <si>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</si>
  <si>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</si>
  <si>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</si>
  <si>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</si>
  <si>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</si>
  <si>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</si>
  <si>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</si>
  <si>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</si>
  <si>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</si>
  <si>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</si>
  <si>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</si>
  <si>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</si>
  <si>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</si>
  <si>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</si>
  <si>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</si>
  <si>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</si>
  <si>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</si>
  <si>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</si>
  <si>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</si>
  <si>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</si>
  <si>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</si>
  <si>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</si>
  <si>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</si>
  <si>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</si>
  <si>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</si>
  <si>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</si>
  <si>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</si>
  <si>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</si>
  <si>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</si>
  <si>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</si>
  <si>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</si>
  <si>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</si>
  <si>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</si>
  <si>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</si>
  <si>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</si>
  <si>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</si>
  <si>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</si>
  <si>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</si>
  <si>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</si>
  <si>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</si>
  <si>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</si>
  <si>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</si>
  <si>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</si>
  <si>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</si>
  <si>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</si>
  <si>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</si>
  <si>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</si>
  <si>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</si>
  <si>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</si>
  <si>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</si>
  <si>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</si>
  <si>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</si>
  <si>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</si>
  <si>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</si>
  <si>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</si>
  <si>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</si>
  <si>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</si>
  <si>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</si>
  <si>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</si>
  <si>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</si>
  <si>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</si>
  <si>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</si>
  <si>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</si>
  <si>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</si>
  <si>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</si>
  <si>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</si>
  <si>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</si>
  <si>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</si>
  <si>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</si>
  <si>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</si>
  <si>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</si>
  <si>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</si>
  <si>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</si>
  <si>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</si>
  <si>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</si>
  <si>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</si>
  <si>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</si>
  <si>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</si>
  <si>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</si>
  <si>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</si>
  <si>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</si>
  <si>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</si>
  <si>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</si>
  <si>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</si>
  <si>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</si>
  <si>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</si>
  <si>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</si>
  <si>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</si>
  <si>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</si>
  <si>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</si>
  <si>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</si>
  <si>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</si>
  <si>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</si>
  <si>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</si>
  <si>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</si>
  <si>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</si>
  <si>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</si>
  <si>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</si>
  <si>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</si>
  <si>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</si>
  <si>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</si>
  <si>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</si>
  <si>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</si>
  <si>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</si>
  <si>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</si>
  <si>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</si>
  <si>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</si>
  <si>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</si>
  <si>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</si>
  <si>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</si>
  <si>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</si>
  <si>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</si>
  <si>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</si>
  <si>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</si>
  <si>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</si>
  <si>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</si>
  <si>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</si>
  <si>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</si>
  <si>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</si>
  <si>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</si>
  <si>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</si>
  <si>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</si>
  <si>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</si>
  <si>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</si>
  <si>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</si>
  <si>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</si>
  <si>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</si>
  <si>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</si>
  <si>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</si>
  <si>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</si>
  <si>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</si>
  <si>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</si>
  <si>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</si>
  <si>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</si>
  <si>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</si>
  <si>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</si>
  <si>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</si>
  <si>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</si>
  <si>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</si>
  <si>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</si>
  <si>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</si>
  <si>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</si>
  <si>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</si>
  <si>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</si>
  <si>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</si>
  <si>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</si>
  <si>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</si>
  <si>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</si>
  <si>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</si>
  <si>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</si>
  <si>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</si>
  <si>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</si>
  <si>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</si>
  <si>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</si>
  <si>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</si>
  <si>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</si>
  <si>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</si>
  <si>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</si>
  <si>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</si>
  <si>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</si>
  <si>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</si>
  <si>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</si>
  <si>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</si>
  <si>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</si>
  <si>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</si>
  <si>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</si>
  <si>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</si>
  <si>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</si>
  <si>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</si>
  <si>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</si>
  <si>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</si>
  <si>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</si>
  <si>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</si>
  <si>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</si>
  <si>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</si>
  <si>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</si>
  <si>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</si>
  <si>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</si>
  <si>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</si>
  <si>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</si>
  <si>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</si>
  <si>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</si>
  <si>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</si>
  <si>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</si>
  <si>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</si>
  <si>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</si>
  <si>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</si>
  <si>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</si>
  <si>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</si>
  <si>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</si>
  <si>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</si>
  <si>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</si>
  <si>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</si>
  <si>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</si>
  <si>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</si>
  <si>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</si>
  <si>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</si>
  <si>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</si>
  <si>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</si>
  <si>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</si>
  <si>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</si>
  <si>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</si>
  <si>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</si>
  <si>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</si>
  <si>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</si>
  <si>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</si>
  <si>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</si>
  <si>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</si>
  <si>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</si>
  <si>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</si>
  <si>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</si>
  <si>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</si>
  <si>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</si>
  <si>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</si>
  <si>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</si>
  <si>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</si>
  <si>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</si>
  <si>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</si>
  <si>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</si>
  <si>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</si>
  <si>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</si>
  <si>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</si>
  <si>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</si>
  <si>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</si>
  <si>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</si>
  <si>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</si>
  <si>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</si>
  <si>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</si>
  <si>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</si>
  <si>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</si>
  <si>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</si>
  <si>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</si>
  <si>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</si>
  <si>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</si>
  <si>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</si>
  <si>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</si>
  <si>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</si>
  <si>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</si>
  <si>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</si>
  <si>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</si>
  <si>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</si>
  <si>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</si>
  <si>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</si>
  <si>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</si>
  <si>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</si>
  <si>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</si>
  <si>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</si>
  <si>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</si>
  <si>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</si>
  <si>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</si>
  <si>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</si>
  <si>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</si>
  <si>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</si>
  <si>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</si>
  <si>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</si>
  <si>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</si>
  <si>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</si>
  <si>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</si>
  <si>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</si>
  <si>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</si>
  <si>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</si>
  <si>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</si>
  <si>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</si>
  <si>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</si>
  <si>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</si>
  <si>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</si>
  <si>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</si>
  <si>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</si>
  <si>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</si>
  <si>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</si>
  <si>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</si>
  <si>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</si>
  <si>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</si>
  <si>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</si>
  <si>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</si>
  <si>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</si>
  <si>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</si>
  <si>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</si>
  <si>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</si>
  <si>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</si>
  <si>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</si>
  <si>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</si>
  <si>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</si>
  <si>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</si>
  <si>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</si>
  <si>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</si>
  <si>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</si>
  <si>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</si>
  <si>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</si>
  <si>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</si>
  <si>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</si>
  <si>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</si>
  <si>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</si>
  <si>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</si>
  <si>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</si>
  <si>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</si>
  <si>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</si>
  <si>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</si>
  <si>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</si>
  <si>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</si>
  <si>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</si>
  <si>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</si>
  <si>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</si>
  <si>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</si>
  <si>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</si>
  <si>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</si>
  <si>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</si>
  <si>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</si>
  <si>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</si>
  <si>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</si>
  <si>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</si>
  <si>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</si>
  <si>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</si>
  <si>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</si>
  <si>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</si>
  <si>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</si>
  <si>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</si>
  <si>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</si>
  <si>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</si>
  <si>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</si>
  <si>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</si>
  <si>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</si>
  <si>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</si>
  <si>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</si>
  <si>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</si>
  <si>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</si>
  <si>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</si>
  <si>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</si>
  <si>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</si>
  <si>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</si>
  <si>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</si>
  <si>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</si>
  <si>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</si>
  <si>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</si>
  <si>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</si>
  <si>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</si>
  <si>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</si>
  <si>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</si>
  <si>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</si>
  <si>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</si>
  <si>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</si>
  <si>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</si>
  <si>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</si>
  <si>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</si>
  <si>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</si>
  <si>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</si>
  <si>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</si>
  <si>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</si>
  <si>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</si>
  <si>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</si>
  <si>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</si>
  <si>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</si>
  <si>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</si>
  <si>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</si>
  <si>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</si>
  <si>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</si>
  <si>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</si>
  <si>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</si>
  <si>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</si>
  <si>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</si>
  <si>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</si>
  <si>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</si>
  <si>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</si>
  <si>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</si>
  <si>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</si>
  <si>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</si>
  <si>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</si>
  <si>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</si>
  <si>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</si>
  <si>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</si>
  <si>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</si>
  <si>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</si>
  <si>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</si>
  <si>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</si>
  <si>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</si>
  <si>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</si>
  <si>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</si>
  <si>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</si>
  <si>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</si>
  <si>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</si>
  <si>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</si>
  <si>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</si>
  <si>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</si>
  <si>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</si>
  <si>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</si>
  <si>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</si>
  <si>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</si>
  <si>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</si>
  <si>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</si>
  <si>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</si>
  <si>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</si>
  <si>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</si>
  <si>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</si>
  <si>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</si>
  <si>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</si>
  <si>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</si>
  <si>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</si>
  <si>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</si>
  <si>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</si>
  <si>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</si>
  <si>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</si>
  <si>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</si>
  <si>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</si>
  <si>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</si>
  <si>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</si>
  <si>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</si>
  <si>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</si>
  <si>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</si>
  <si>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</si>
  <si>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</si>
  <si>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</si>
  <si>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</si>
  <si>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</si>
  <si>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</si>
  <si>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</si>
  <si>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</si>
  <si>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</si>
  <si>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</si>
  <si>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</si>
  <si>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</si>
  <si>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</si>
  <si>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</si>
  <si>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</si>
  <si>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</si>
  <si>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</si>
  <si>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</si>
  <si>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</si>
  <si>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</si>
  <si>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</si>
  <si>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</si>
  <si>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</si>
  <si>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</si>
  <si>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</si>
  <si>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</si>
  <si>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</si>
  <si>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</si>
  <si>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</si>
  <si>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</si>
  <si>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</si>
  <si>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</si>
  <si>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</si>
  <si>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</si>
  <si>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</si>
  <si>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</si>
  <si>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</si>
  <si>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</si>
  <si>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</si>
  <si>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</si>
  <si>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</si>
  <si>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</si>
  <si>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</si>
  <si>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</si>
  <si>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</si>
  <si>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</si>
  <si>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</si>
  <si>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</si>
  <si>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</si>
  <si>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</si>
  <si>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</si>
  <si>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</si>
  <si>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</si>
  <si>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</si>
  <si>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</si>
  <si>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</si>
  <si>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</si>
  <si>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</si>
  <si>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</si>
  <si>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</si>
  <si>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</si>
  <si>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</si>
  <si>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</si>
  <si>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</si>
  <si>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</si>
  <si>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</si>
  <si>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</si>
  <si>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</si>
  <si>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</si>
  <si>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</si>
  <si>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</si>
  <si>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</si>
  <si>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</si>
  <si>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</si>
  <si>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</si>
  <si>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</si>
  <si>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</si>
  <si>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</si>
  <si>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</si>
  <si>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</si>
  <si>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</si>
  <si>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</si>
  <si>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</si>
  <si>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</si>
  <si>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</si>
  <si>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</si>
  <si>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</si>
  <si>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</si>
  <si>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</si>
  <si>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</si>
  <si>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</si>
  <si>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</si>
  <si>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</si>
  <si>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</si>
  <si>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</si>
  <si>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</si>
  <si>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</si>
  <si>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</si>
  <si>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</si>
  <si>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</si>
  <si>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</si>
  <si>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</si>
  <si>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</si>
  <si>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</si>
  <si>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</si>
  <si>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</si>
  <si>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</si>
  <si>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</si>
  <si>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</si>
  <si>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</si>
  <si>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</si>
  <si>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</si>
  <si>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</si>
  <si>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</si>
  <si>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</si>
  <si>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</si>
  <si>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</si>
  <si>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</si>
  <si>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</si>
  <si>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</si>
  <si>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</si>
  <si>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</si>
  <si>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</si>
  <si>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</si>
  <si>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</si>
  <si>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</si>
  <si>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</si>
  <si>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</si>
  <si>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</si>
  <si>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</si>
  <si>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</si>
  <si>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</si>
  <si>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</si>
  <si>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</si>
  <si>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</si>
  <si>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</si>
  <si>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</si>
  <si>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</si>
  <si>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</si>
  <si>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</si>
  <si>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</si>
  <si>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</si>
  <si>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</si>
  <si>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</si>
  <si>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</si>
  <si>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</si>
  <si>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</si>
  <si>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</si>
  <si>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</si>
  <si>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</si>
  <si>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</si>
  <si>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</si>
  <si>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</si>
  <si>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</si>
  <si>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</si>
  <si>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</si>
  <si>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</si>
  <si>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</si>
  <si>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</si>
  <si>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</si>
  <si>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</si>
  <si>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</si>
  <si>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</si>
  <si>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</si>
  <si>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</si>
  <si>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</si>
  <si>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</si>
  <si>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</si>
  <si>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</si>
  <si>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</si>
  <si>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</si>
  <si>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</si>
  <si>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</si>
  <si>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</si>
  <si>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</si>
  <si>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</si>
  <si>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</si>
  <si>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</si>
  <si>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</si>
  <si>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</si>
  <si>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</si>
  <si>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</si>
  <si>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</si>
  <si>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</si>
  <si>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</si>
  <si>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</si>
  <si>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</si>
  <si>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</si>
  <si>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</si>
  <si>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</si>
  <si>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</si>
  <si>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</si>
  <si>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</si>
  <si>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</si>
  <si>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</si>
  <si>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</si>
  <si>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</si>
  <si>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</si>
  <si>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</si>
  <si>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</si>
  <si>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</si>
  <si>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</si>
  <si>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</si>
  <si>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</si>
  <si>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</si>
  <si>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</si>
  <si>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</si>
  <si>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</si>
  <si>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</si>
  <si>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</si>
  <si>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</si>
  <si>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</si>
  <si>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</si>
  <si>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</si>
  <si>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</si>
  <si>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</si>
  <si>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</si>
  <si>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</si>
  <si>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</si>
  <si>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</si>
  <si>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</si>
  <si>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</si>
  <si>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</si>
  <si>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</si>
  <si>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</si>
  <si>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</si>
  <si>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</si>
  <si>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</si>
  <si>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</si>
  <si>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</si>
  <si>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</si>
  <si>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</si>
  <si>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</si>
  <si>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</si>
  <si>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</si>
  <si>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</si>
  <si>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</si>
  <si>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</si>
  <si>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</si>
  <si>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</si>
  <si>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</si>
  <si>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</si>
  <si>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</si>
  <si>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</si>
  <si>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</si>
  <si>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</si>
  <si>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</si>
  <si>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</si>
  <si>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</si>
  <si>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</si>
  <si>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</si>
  <si>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</si>
  <si>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</si>
  <si>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</si>
  <si>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</si>
  <si>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</si>
  <si>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</si>
  <si>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</si>
  <si>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</si>
  <si>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</si>
  <si>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</si>
  <si>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</si>
  <si>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</si>
  <si>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</si>
  <si>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</si>
  <si>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</si>
  <si>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</si>
  <si>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</si>
  <si>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</si>
  <si>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</si>
  <si>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</si>
  <si>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</si>
  <si>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</si>
  <si>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</si>
  <si>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</si>
  <si>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</si>
  <si>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</si>
  <si>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</si>
  <si>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</si>
  <si>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</si>
  <si>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</si>
  <si>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</si>
  <si>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</si>
  <si>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</si>
  <si>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</si>
  <si>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</si>
  <si>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</si>
  <si>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</si>
  <si>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</si>
  <si>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</si>
  <si>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</si>
  <si>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</si>
  <si>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</si>
  <si>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</si>
  <si>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</si>
  <si>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</si>
  <si>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</si>
  <si>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</si>
  <si>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</si>
  <si>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</si>
  <si>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</si>
  <si>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</si>
  <si>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</si>
  <si>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</si>
  <si>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</si>
  <si>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</si>
  <si>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</si>
  <si>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</si>
  <si>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</si>
  <si>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</si>
  <si>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</si>
  <si>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</si>
  <si>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</si>
  <si>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</si>
  <si>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</si>
  <si>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</si>
  <si>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</si>
  <si>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</si>
  <si>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</si>
  <si>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</si>
  <si>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</si>
  <si>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</si>
  <si>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</si>
  <si>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</si>
  <si>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</si>
  <si>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</si>
  <si>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</si>
  <si>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</si>
  <si>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</si>
  <si>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</si>
  <si>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</si>
  <si>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</si>
  <si>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</si>
  <si>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</si>
  <si>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</si>
  <si>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</si>
  <si>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</si>
  <si>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</si>
  <si>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</si>
  <si>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</si>
  <si>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</si>
  <si>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</si>
  <si>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</si>
  <si>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</si>
  <si>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</si>
  <si>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</si>
  <si>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</si>
  <si>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</si>
  <si>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</si>
  <si>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</si>
  <si>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</si>
  <si>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</si>
  <si>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</si>
  <si>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</si>
  <si>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</si>
  <si>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</si>
  <si>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</si>
  <si>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</si>
  <si>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</si>
  <si>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</si>
  <si>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</si>
  <si>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</si>
  <si>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</si>
  <si>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</si>
  <si>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</si>
  <si>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</si>
  <si>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</si>
  <si>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</si>
  <si>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</si>
  <si>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</si>
  <si>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</si>
  <si>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</si>
  <si>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</si>
  <si>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</si>
  <si>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</si>
  <si>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</si>
  <si>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</si>
  <si>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</si>
  <si>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</si>
  <si>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</si>
  <si>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</si>
  <si>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</si>
  <si>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</si>
  <si>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</si>
  <si>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</si>
  <si>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</si>
  <si>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</si>
  <si>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</si>
  <si>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</si>
  <si>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</si>
  <si>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</si>
  <si>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</si>
  <si>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</si>
  <si>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</si>
  <si>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</si>
  <si>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</si>
  <si>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</si>
  <si>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</si>
  <si>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</si>
  <si>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</si>
  <si>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</si>
  <si>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</si>
  <si>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</si>
  <si>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</si>
  <si>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</si>
  <si>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</si>
  <si>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</si>
  <si>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</si>
  <si>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</si>
  <si>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</si>
  <si>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</si>
  <si>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</si>
  <si>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</si>
  <si>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</si>
  <si>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</si>
  <si>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</si>
  <si>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</si>
  <si>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</si>
  <si>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</si>
  <si>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</si>
  <si>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</si>
  <si>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</si>
  <si>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</si>
  <si>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</si>
  <si>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</si>
  <si>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</si>
  <si>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</si>
  <si>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</si>
  <si>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</si>
  <si>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</si>
  <si>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</si>
  <si>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</si>
  <si>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</si>
  <si>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</si>
  <si>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</si>
  <si>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</si>
  <si>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</si>
  <si>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</si>
  <si>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</si>
  <si>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</si>
  <si>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</si>
  <si>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</si>
  <si>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</si>
  <si>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</si>
  <si>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</si>
  <si>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</si>
  <si>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</si>
  <si>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</si>
  <si>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</si>
  <si>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</si>
  <si>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</si>
  <si>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</si>
  <si>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</si>
  <si>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</si>
  <si>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</si>
  <si>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</si>
  <si>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</si>
  <si>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</si>
  <si>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</si>
  <si>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</si>
  <si>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</si>
  <si>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</si>
  <si>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</si>
  <si>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</si>
  <si>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</si>
  <si>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</si>
  <si>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</si>
  <si>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</si>
  <si>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</si>
  <si>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</si>
  <si>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</si>
  <si>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</si>
  <si>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</si>
  <si>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</si>
  <si>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</si>
  <si>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</si>
  <si>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</si>
  <si>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</si>
  <si>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</si>
  <si>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</si>
  <si>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</si>
  <si>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</si>
  <si>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</si>
  <si>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</si>
  <si>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</si>
  <si>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</si>
  <si>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</si>
  <si>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</si>
  <si>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</si>
  <si>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</si>
  <si>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</si>
  <si>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</si>
  <si>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</si>
  <si>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</si>
  <si>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</si>
  <si>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</si>
  <si>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</si>
  <si>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</si>
  <si>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</si>
  <si>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</si>
  <si>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</si>
  <si>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</si>
  <si>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</si>
  <si>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</si>
  <si>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</si>
  <si>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</si>
  <si>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</si>
  <si>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</si>
  <si>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</si>
  <si>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</si>
  <si>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</si>
  <si>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</si>
  <si>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</si>
  <si>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</si>
  <si>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</si>
  <si>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</si>
  <si>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</si>
  <si>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</si>
  <si>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</si>
  <si>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</si>
  <si>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</si>
  <si>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</si>
  <si>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</si>
  <si>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</si>
  <si>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</si>
  <si>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</si>
  <si>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</si>
  <si>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</si>
  <si>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</si>
  <si>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</si>
  <si>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</si>
  <si>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</si>
  <si>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</si>
  <si>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</si>
  <si>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</si>
  <si>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</si>
  <si>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</si>
  <si>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</si>
  <si>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</si>
  <si>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</si>
  <si>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</si>
  <si>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</si>
  <si>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</si>
  <si>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</si>
  <si>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</si>
  <si>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</si>
  <si>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</si>
  <si>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</si>
  <si>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</si>
  <si>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</si>
  <si>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</si>
  <si>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</si>
  <si>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</si>
  <si>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</si>
  <si>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</si>
  <si>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</si>
  <si>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</si>
  <si>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</si>
  <si>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</si>
  <si>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</si>
  <si>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</si>
  <si>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</si>
  <si>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</si>
  <si>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</si>
  <si>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</si>
  <si>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</si>
  <si>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</si>
  <si>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</si>
  <si>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</si>
  <si>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</si>
  <si>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</si>
  <si>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</si>
  <si>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</si>
  <si>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</si>
  <si>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</si>
  <si>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</si>
  <si>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</si>
  <si>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</si>
  <si>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</si>
  <si>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</si>
  <si>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</si>
  <si>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</si>
  <si>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</si>
  <si>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</si>
  <si>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</si>
  <si>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</si>
  <si>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</si>
  <si>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</si>
  <si>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</si>
  <si>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</si>
  <si>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</si>
  <si>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</si>
  <si>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</si>
  <si>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</si>
  <si>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</si>
  <si>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</si>
  <si>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</si>
  <si>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</si>
  <si>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</si>
  <si>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</si>
  <si>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</si>
  <si>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</si>
  <si>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</si>
  <si>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</si>
  <si>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</si>
  <si>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</si>
  <si>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</si>
  <si>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</si>
  <si>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</si>
  <si>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</si>
  <si>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</si>
  <si>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</si>
  <si>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</si>
  <si>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</si>
  <si>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</si>
  <si>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</si>
  <si>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</si>
  <si>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</si>
  <si>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</si>
  <si>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</si>
  <si>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</si>
  <si>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</si>
  <si>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</si>
  <si>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</si>
  <si>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</si>
  <si>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</si>
  <si>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</si>
  <si>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</si>
  <si>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</si>
  <si>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</si>
  <si>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</si>
  <si>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</si>
  <si>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</si>
  <si>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</si>
  <si>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</si>
  <si>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</si>
  <si>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</si>
  <si>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</si>
  <si>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</si>
  <si>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</si>
  <si>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</si>
  <si>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</si>
  <si>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</si>
  <si>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</si>
  <si>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</si>
  <si>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</si>
  <si>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</si>
  <si>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</si>
  <si>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</si>
  <si>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</si>
  <si>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</si>
  <si>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</si>
  <si>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</si>
  <si>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</si>
  <si>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</si>
  <si>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</si>
  <si>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</si>
  <si>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</si>
  <si>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</si>
  <si>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</si>
  <si>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</si>
  <si>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</si>
  <si>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</si>
  <si>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</si>
  <si>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</si>
  <si>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</si>
  <si>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</si>
  <si>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</si>
  <si>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</si>
  <si>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</si>
  <si>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</si>
  <si>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</si>
  <si>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</si>
  <si>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</si>
  <si>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</si>
  <si>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</si>
  <si>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</si>
  <si>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</si>
  <si>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</si>
  <si>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</si>
  <si>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</si>
  <si>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</si>
  <si>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</si>
  <si>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</si>
  <si>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</si>
  <si>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</si>
  <si>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</si>
  <si>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</si>
  <si>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</si>
  <si>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</si>
  <si>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</si>
  <si>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</si>
  <si>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</si>
  <si>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</si>
  <si>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</si>
  <si>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</si>
  <si>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</si>
  <si>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</si>
  <si>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</si>
  <si>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</si>
  <si>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</si>
  <si>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</si>
  <si>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</si>
  <si>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</si>
  <si>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</si>
  <si>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</si>
  <si>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</si>
  <si>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</si>
  <si>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</si>
  <si>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</si>
  <si>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</si>
  <si>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</si>
  <si>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</si>
  <si>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</si>
  <si>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</si>
  <si>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</si>
  <si>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</si>
  <si>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</si>
  <si>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</si>
  <si>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</si>
  <si>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</si>
  <si>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</si>
  <si>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</si>
  <si>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</si>
  <si>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</si>
  <si>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</si>
  <si>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</si>
  <si>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</si>
  <si>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</si>
  <si>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</si>
  <si>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</si>
  <si>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</si>
  <si>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</si>
  <si>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</si>
  <si>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</si>
  <si>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</si>
  <si>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</si>
  <si>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</si>
  <si>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</si>
  <si>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</si>
  <si>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</si>
  <si>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</si>
  <si>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</si>
  <si>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</si>
  <si>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</si>
  <si>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</si>
  <si>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</si>
  <si>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</si>
  <si>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</si>
  <si>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</si>
  <si>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</si>
  <si>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</si>
  <si>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</si>
  <si>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</si>
  <si>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</si>
  <si>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</si>
  <si>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</si>
  <si>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</si>
  <si>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</si>
  <si>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</si>
  <si>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</si>
  <si>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</si>
  <si>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</si>
  <si>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</si>
  <si>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</si>
  <si>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</si>
  <si>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</si>
  <si>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</si>
  <si>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</si>
  <si>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</si>
  <si>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</si>
  <si>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</si>
  <si>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</si>
  <si>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</si>
  <si>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</si>
  <si>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</si>
  <si>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</si>
  <si>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</si>
  <si>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</si>
  <si>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</si>
  <si>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</si>
  <si>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</si>
  <si>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</si>
  <si>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</si>
  <si>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</si>
  <si>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</si>
  <si>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</si>
  <si>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</si>
  <si>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</si>
  <si>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</si>
  <si>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</si>
  <si>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</si>
  <si>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</si>
  <si>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</si>
  <si>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</si>
  <si>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</si>
  <si>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</si>
  <si>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</si>
  <si>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</si>
  <si>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</si>
  <si>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</si>
  <si>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</si>
  <si>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</si>
  <si>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</si>
  <si>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</si>
  <si>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</si>
  <si>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</si>
  <si>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</si>
  <si>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</si>
  <si>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</si>
  <si>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</si>
  <si>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</si>
  <si>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</si>
  <si>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</si>
  <si>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</si>
  <si>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</si>
  <si>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</si>
  <si>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</si>
  <si>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</si>
  <si>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</si>
  <si>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</si>
  <si>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</si>
  <si>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</si>
  <si>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</si>
  <si>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</si>
  <si>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</si>
  <si>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</si>
  <si>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</si>
  <si>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</si>
  <si>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</si>
  <si>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</si>
  <si>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</si>
  <si>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</si>
  <si>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</si>
  <si>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</si>
  <si>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</si>
  <si>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</si>
  <si>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</si>
  <si>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</si>
  <si>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</si>
  <si>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</si>
  <si>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</si>
  <si>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</si>
  <si>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</si>
  <si>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</si>
  <si>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</si>
  <si>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</si>
  <si>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</si>
  <si>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</si>
  <si>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</si>
  <si>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</si>
  <si>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</si>
  <si>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</si>
  <si>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</si>
  <si>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</si>
  <si>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</si>
  <si>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</si>
  <si>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</si>
  <si>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</si>
  <si>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</si>
  <si>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</si>
  <si>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</si>
  <si>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</si>
  <si>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</si>
  <si>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</si>
  <si>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</si>
  <si>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</si>
  <si>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</si>
  <si>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</si>
  <si>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</si>
  <si>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</si>
  <si>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</si>
  <si>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</si>
  <si>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</si>
  <si>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</si>
  <si>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</si>
  <si>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</si>
  <si>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</si>
  <si>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</si>
  <si>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</si>
  <si>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</si>
  <si>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</si>
  <si>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</si>
  <si>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</si>
  <si>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</si>
  <si>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</si>
  <si>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</si>
  <si>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</si>
  <si>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</si>
  <si>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</si>
  <si>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</si>
  <si>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</si>
  <si>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</si>
  <si>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</si>
  <si>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</si>
  <si>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</si>
  <si>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</si>
  <si>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</si>
  <si>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</si>
  <si>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</si>
  <si>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</si>
  <si>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</si>
  <si>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</si>
  <si>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</si>
  <si>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</si>
  <si>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</si>
  <si>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</si>
  <si>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</si>
  <si>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</si>
  <si>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</si>
  <si>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</si>
  <si>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</si>
  <si>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</si>
  <si>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</si>
  <si>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</si>
  <si>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</si>
  <si>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</si>
  <si>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</si>
  <si>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</si>
  <si>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</si>
  <si>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</si>
  <si>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</si>
  <si>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</si>
  <si>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</si>
  <si>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</si>
  <si>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</si>
  <si>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</si>
  <si>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</si>
  <si>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</si>
  <si>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</si>
  <si>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</si>
  <si>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</si>
  <si>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</si>
  <si>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</si>
  <si>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</si>
  <si>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</si>
  <si>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</si>
  <si>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</si>
  <si>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</si>
  <si>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</si>
  <si>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</si>
  <si>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</si>
  <si>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</si>
  <si>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</si>
  <si>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</si>
  <si>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</si>
  <si>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</si>
  <si>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</si>
  <si>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</si>
  <si>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</si>
  <si>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</si>
  <si>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</si>
  <si>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</si>
  <si>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</si>
  <si>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</si>
  <si>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</si>
  <si>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</si>
  <si>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</si>
  <si>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</si>
  <si>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</si>
  <si>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</si>
  <si>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</si>
  <si>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</si>
  <si>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</si>
  <si>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</si>
  <si>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</si>
  <si>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</si>
  <si>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</si>
  <si>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</si>
  <si>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</si>
  <si>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</si>
  <si>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</si>
  <si>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</si>
  <si>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</si>
  <si>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</si>
  <si>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</si>
  <si>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</si>
  <si>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</si>
  <si>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</si>
  <si>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</si>
  <si>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</si>
  <si>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</si>
  <si>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</si>
  <si>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</si>
  <si>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</si>
  <si>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</si>
  <si>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</si>
  <si>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</si>
  <si>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</si>
  <si>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</si>
  <si>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</si>
  <si>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</si>
  <si>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</si>
  <si>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</si>
  <si>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</si>
  <si>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</si>
  <si>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</si>
  <si>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</si>
  <si>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</si>
  <si>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</si>
  <si>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</si>
  <si>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</si>
  <si>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</si>
  <si>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</si>
  <si>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</si>
  <si>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</si>
  <si>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</si>
  <si>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</si>
  <si>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</si>
  <si>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</si>
  <si>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</si>
  <si>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</si>
  <si>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</si>
  <si>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</si>
  <si>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</si>
  <si>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</si>
  <si>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</si>
  <si>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</si>
  <si>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</si>
  <si>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</si>
  <si>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</si>
  <si>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</si>
  <si>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</si>
  <si>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</si>
  <si>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</si>
  <si>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</si>
  <si>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</si>
  <si>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</si>
  <si>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</si>
  <si>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</si>
  <si>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</si>
  <si>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</si>
  <si>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</si>
  <si>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</si>
  <si>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</si>
  <si>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</si>
  <si>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</si>
  <si>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</si>
  <si>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</si>
  <si>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</si>
  <si>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</si>
  <si>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</si>
  <si>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</si>
  <si>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</si>
  <si>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</si>
  <si>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</si>
  <si>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</si>
  <si>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</si>
  <si>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</si>
  <si>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</si>
  <si>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</si>
  <si>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</si>
  <si>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</si>
  <si>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</si>
  <si>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</si>
  <si>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</si>
  <si>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</si>
  <si>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</si>
  <si>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</si>
  <si>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</si>
  <si>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</si>
  <si>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</si>
  <si>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</si>
  <si>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</si>
  <si>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</si>
  <si>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</si>
  <si>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</si>
  <si>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</si>
  <si>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</si>
  <si>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</si>
  <si>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</si>
  <si>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</si>
  <si>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</si>
  <si>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</si>
  <si>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</si>
  <si>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</si>
  <si>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</si>
  <si>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</si>
  <si>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</si>
  <si>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</si>
  <si>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</si>
  <si>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</si>
  <si>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</si>
  <si>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</si>
  <si>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</si>
  <si>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</si>
  <si>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</si>
  <si>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</si>
  <si>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</si>
  <si>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</si>
  <si>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</si>
  <si>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</si>
  <si>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</si>
  <si>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</si>
  <si>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</si>
  <si>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</si>
  <si>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</si>
  <si>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</si>
  <si>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</si>
  <si>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</si>
  <si>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</si>
  <si>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</si>
  <si>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</si>
  <si>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</si>
  <si>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</si>
  <si>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</si>
  <si>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</si>
  <si>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</si>
  <si>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</si>
  <si>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</si>
  <si>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</si>
  <si>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</si>
  <si>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</si>
  <si>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</si>
  <si>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</si>
  <si>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</si>
  <si>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</si>
  <si>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</si>
  <si>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</si>
  <si>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</si>
  <si>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</si>
  <si>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</si>
  <si>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</si>
  <si>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</si>
  <si>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</si>
  <si>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</si>
  <si>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</si>
  <si>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</si>
  <si>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</si>
  <si>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</si>
  <si>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</si>
  <si>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</si>
  <si>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</si>
  <si>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</si>
  <si>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</si>
  <si>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</si>
  <si>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</si>
  <si>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</si>
  <si>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</si>
  <si>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</si>
  <si>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</si>
  <si>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</si>
  <si>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</si>
  <si>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</si>
  <si>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</si>
  <si>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</si>
  <si>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</si>
  <si>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</si>
  <si>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</si>
  <si>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</si>
  <si>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</si>
  <si>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</si>
  <si>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</si>
  <si>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</si>
  <si>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</si>
  <si>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</si>
  <si>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</si>
  <si>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</si>
  <si>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</si>
  <si>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</si>
  <si>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</si>
  <si>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</si>
  <si>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</si>
  <si>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</si>
  <si>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</si>
  <si>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</si>
  <si>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</si>
  <si>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</si>
  <si>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</si>
  <si>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</si>
  <si>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</si>
  <si>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</si>
  <si>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</si>
  <si>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</si>
  <si>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</si>
  <si>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</si>
  <si>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</si>
  <si>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</si>
  <si>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</si>
  <si>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</si>
  <si>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</si>
  <si>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</si>
  <si>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</si>
  <si>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</si>
  <si>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</si>
  <si>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</si>
  <si>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</si>
  <si>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</si>
  <si>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</si>
  <si>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</si>
  <si>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</si>
  <si>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</si>
  <si>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</si>
  <si>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</si>
  <si>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</si>
  <si>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</si>
  <si>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</si>
  <si>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</si>
  <si>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</si>
  <si>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</si>
  <si>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</si>
  <si>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</si>
  <si>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</si>
  <si>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</si>
  <si>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</si>
  <si>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</si>
  <si>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</si>
  <si>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</si>
  <si>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</si>
  <si>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</si>
  <si>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</si>
  <si>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</si>
  <si>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</si>
  <si>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</si>
  <si>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</si>
  <si>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</si>
  <si>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</si>
  <si>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</si>
  <si>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</si>
  <si>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</si>
  <si>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</si>
  <si>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</si>
  <si>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</si>
  <si>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</si>
  <si>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</si>
  <si>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</si>
  <si>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</si>
  <si>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</si>
  <si>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</si>
  <si>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</si>
  <si>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</si>
  <si>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</si>
  <si>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</si>
  <si>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</si>
  <si>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</si>
  <si>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</si>
  <si>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</si>
  <si>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</si>
  <si>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</si>
  <si>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</si>
  <si>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</si>
  <si>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</si>
  <si>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</si>
  <si>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</si>
  <si>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</si>
  <si>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</si>
  <si>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</si>
  <si>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</si>
  <si>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</si>
  <si>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</si>
  <si>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</si>
  <si>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</si>
  <si>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</si>
  <si>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</si>
  <si>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</si>
  <si>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</si>
  <si>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</si>
  <si>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</si>
  <si>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</si>
  <si>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</si>
  <si>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</si>
  <si>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</si>
  <si>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</si>
  <si>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</si>
  <si>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</si>
  <si>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</si>
  <si>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</si>
  <si>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</si>
  <si>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</si>
  <si>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</si>
  <si>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</si>
  <si>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</si>
  <si>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</si>
  <si>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</si>
  <si>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</si>
  <si>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</si>
  <si>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</si>
  <si>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</si>
  <si>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</si>
  <si>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</si>
  <si>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</si>
  <si>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</si>
  <si>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</si>
  <si>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</si>
  <si>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</si>
  <si>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</si>
  <si>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</si>
  <si>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</si>
  <si>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</si>
  <si>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</si>
  <si>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</si>
  <si>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</si>
  <si>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</si>
  <si>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</si>
  <si>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</si>
  <si>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</si>
  <si>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</si>
  <si>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</si>
  <si>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</si>
  <si>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</si>
  <si>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</si>
  <si>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</si>
  <si>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</si>
  <si>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</si>
  <si>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</si>
  <si>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</si>
  <si>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</si>
  <si>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</si>
  <si>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</si>
  <si>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</si>
  <si>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</si>
  <si>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</si>
  <si>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</si>
  <si>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</si>
  <si>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</si>
  <si>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</si>
  <si>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</si>
  <si>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</si>
  <si>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</si>
  <si>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</si>
  <si>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</si>
  <si>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</si>
  <si>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</si>
  <si>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</si>
  <si>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</si>
  <si>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</si>
  <si>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</si>
  <si>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</si>
  <si>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</si>
  <si>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</si>
  <si>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</si>
  <si>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</si>
  <si>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</si>
  <si>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</si>
  <si>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</si>
  <si>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</si>
  <si>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</si>
  <si>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</si>
  <si>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</si>
  <si>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</si>
  <si>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</si>
  <si>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</si>
  <si>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</si>
  <si>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</si>
  <si>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</si>
  <si>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</si>
  <si>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</si>
  <si>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</si>
  <si>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</si>
  <si>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</si>
  <si>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</si>
  <si>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</si>
  <si>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</si>
  <si>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</si>
  <si>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</si>
  <si>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</si>
  <si>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</si>
  <si>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</si>
  <si>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</si>
  <si>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</si>
  <si>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</si>
  <si>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</si>
  <si>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</si>
  <si>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</si>
  <si>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</si>
  <si>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</si>
  <si>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</si>
  <si>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</si>
  <si>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</si>
  <si>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</si>
  <si>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</si>
  <si>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</si>
  <si>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</si>
  <si>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</si>
  <si>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</si>
  <si>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</si>
  <si>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</si>
  <si>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</si>
  <si>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</si>
  <si>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</si>
  <si>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</si>
  <si>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</si>
  <si>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</si>
  <si>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</si>
  <si>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</si>
  <si>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</si>
  <si>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</si>
  <si>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</si>
  <si>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</si>
  <si>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</si>
  <si>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</si>
  <si>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</si>
  <si>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</si>
  <si>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</si>
  <si>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</si>
  <si>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</si>
  <si>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</si>
  <si>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</si>
  <si>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</si>
  <si>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</si>
  <si>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</si>
  <si>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</si>
  <si>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</si>
  <si>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</si>
  <si>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</si>
  <si>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</si>
  <si>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</si>
  <si>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</si>
  <si>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</si>
  <si>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</si>
  <si>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</si>
  <si>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</si>
  <si>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</si>
  <si>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</si>
  <si>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</si>
  <si>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</si>
  <si>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</si>
  <si>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</si>
  <si>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</si>
  <si>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</si>
  <si>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</si>
  <si>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</si>
  <si>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</si>
  <si>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</si>
  <si>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</si>
  <si>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</si>
  <si>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</si>
  <si>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</si>
  <si>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</si>
  <si>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</si>
  <si>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</si>
  <si>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</si>
  <si>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</si>
  <si>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</si>
  <si>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</si>
  <si>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</si>
  <si>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</si>
  <si>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</si>
  <si>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</si>
  <si>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</si>
  <si>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</si>
  <si>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</si>
  <si>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</si>
  <si>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</si>
  <si>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</si>
  <si>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</si>
  <si>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</si>
  <si>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</si>
  <si>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</si>
  <si>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</si>
  <si>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</si>
  <si>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</si>
  <si>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</si>
  <si>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</si>
  <si>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</si>
  <si>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</si>
  <si>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</si>
  <si>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</si>
  <si>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</si>
  <si>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</si>
  <si>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</si>
  <si>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</si>
  <si>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</si>
  <si>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</si>
  <si>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</si>
  <si>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</si>
  <si>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</si>
  <si>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</si>
  <si>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</si>
  <si>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</si>
  <si>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</si>
  <si>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</si>
  <si>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</si>
  <si>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</si>
  <si>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</si>
  <si>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</si>
  <si>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</si>
  <si>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</si>
  <si>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</si>
  <si>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</si>
  <si>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</si>
  <si>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</si>
  <si>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</si>
  <si>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</si>
  <si>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</si>
  <si>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</si>
  <si>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</si>
  <si>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</si>
  <si>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</si>
  <si>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</si>
  <si>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</si>
  <si>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</si>
  <si>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</si>
  <si>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</si>
  <si>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</si>
  <si>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</si>
  <si>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</si>
  <si>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</si>
  <si>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</si>
  <si>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</si>
  <si>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</si>
  <si>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</si>
  <si>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</si>
  <si>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</si>
  <si>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</si>
  <si>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</si>
  <si>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</si>
  <si>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</si>
  <si>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</si>
  <si>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</si>
  <si>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</si>
  <si>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</si>
  <si>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</si>
  <si>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</si>
  <si>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</si>
  <si>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</si>
  <si>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</si>
  <si>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</si>
  <si>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</si>
  <si>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</si>
  <si>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</si>
  <si>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</si>
  <si>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</si>
  <si>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</si>
  <si>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</si>
  <si>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</si>
  <si>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</si>
  <si>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</si>
  <si>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</si>
  <si>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</si>
  <si>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</si>
  <si>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</si>
  <si>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</si>
  <si>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</si>
  <si>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</si>
  <si>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</si>
  <si>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</si>
  <si>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</si>
  <si>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</si>
  <si>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</si>
  <si>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</si>
  <si>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</si>
  <si>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</si>
  <si>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</si>
  <si>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</si>
  <si>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</si>
  <si>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</si>
  <si>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</si>
  <si>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</si>
  <si>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</si>
  <si>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</si>
  <si>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</si>
  <si>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</si>
  <si>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</si>
  <si>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</si>
  <si>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</si>
  <si>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</si>
  <si>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</si>
  <si>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</si>
  <si>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</si>
  <si>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</si>
  <si>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</si>
  <si>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</si>
  <si>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</si>
  <si>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</si>
  <si>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</si>
  <si>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</si>
  <si>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</si>
  <si>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</si>
  <si>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</si>
  <si>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</si>
  <si>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</si>
  <si>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</si>
  <si>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</si>
  <si>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</si>
  <si>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</si>
  <si>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</si>
  <si>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</si>
  <si>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</si>
  <si>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</si>
  <si>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</si>
  <si>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</si>
  <si>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</si>
  <si>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</si>
  <si>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</si>
  <si>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</si>
  <si>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</si>
  <si>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</si>
  <si>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</si>
  <si>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</si>
  <si>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</si>
  <si>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</si>
  <si>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</si>
  <si>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</si>
  <si>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</si>
  <si>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</si>
  <si>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</si>
  <si>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</si>
  <si>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</si>
  <si>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</si>
  <si>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</si>
  <si>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</si>
  <si>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</si>
  <si>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</si>
  <si>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</si>
  <si>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</si>
  <si>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</si>
  <si>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</si>
  <si>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</si>
  <si>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</si>
  <si>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</si>
  <si>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</si>
  <si>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</si>
  <si>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</si>
  <si>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</si>
  <si>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</si>
  <si>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</si>
  <si>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</si>
  <si>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</si>
  <si>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</si>
  <si>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</si>
  <si>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</si>
  <si>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</si>
  <si>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</si>
  <si>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</si>
  <si>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</si>
  <si>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</si>
  <si>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</si>
  <si>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</si>
  <si>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</si>
  <si>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</si>
  <si>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</si>
  <si>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</si>
  <si>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</si>
  <si>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</si>
  <si>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</si>
  <si>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</si>
  <si>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</si>
  <si>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</si>
  <si>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</si>
  <si>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</si>
  <si>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</si>
  <si>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</si>
  <si>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</si>
  <si>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</si>
  <si>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</si>
  <si>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</si>
  <si>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</si>
  <si>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</si>
  <si>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</si>
  <si>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</si>
  <si>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</si>
  <si>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</si>
  <si>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</si>
  <si>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</si>
  <si>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</si>
  <si>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</si>
  <si>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</si>
  <si>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</si>
  <si>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</si>
  <si>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</si>
  <si>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</si>
  <si>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</si>
  <si>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</si>
  <si>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</si>
  <si>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</si>
  <si>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</si>
  <si>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</si>
  <si>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</si>
  <si>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</si>
  <si>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</si>
  <si>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</si>
  <si>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</si>
  <si>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</si>
  <si>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</si>
  <si>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</si>
  <si>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</si>
  <si>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</si>
  <si>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</si>
  <si>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</si>
  <si>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</si>
  <si>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</si>
  <si>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</si>
  <si>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</si>
  <si>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</si>
  <si>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</si>
  <si>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</si>
  <si>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</si>
  <si>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</si>
  <si>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</si>
  <si>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</si>
  <si>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</si>
  <si>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</si>
  <si>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</si>
  <si>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</si>
  <si>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</si>
  <si>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</si>
  <si>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</si>
  <si>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</si>
  <si>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</si>
  <si>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</si>
  <si>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</si>
  <si>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</si>
  <si>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</si>
  <si>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</si>
  <si>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</si>
  <si>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</si>
  <si>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</si>
  <si>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</si>
  <si>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</si>
  <si>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</si>
  <si>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</si>
  <si>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</si>
  <si>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</si>
  <si>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</si>
  <si>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</si>
  <si>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</si>
  <si>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</si>
  <si>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</si>
  <si>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</si>
  <si>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</si>
  <si>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</si>
  <si>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</si>
  <si>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</si>
  <si>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</si>
  <si>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</si>
  <si>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</si>
  <si>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</si>
  <si>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</si>
  <si>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</si>
  <si>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</si>
  <si>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</si>
  <si>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</si>
  <si>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</si>
  <si>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</si>
  <si>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</si>
  <si>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</si>
  <si>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</si>
  <si>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</si>
  <si>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</si>
  <si>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</si>
  <si>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</si>
  <si>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</si>
  <si>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</si>
  <si>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</si>
  <si>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</si>
  <si>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</si>
  <si>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</si>
  <si>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</si>
  <si>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</si>
  <si>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</si>
  <si>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</si>
  <si>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</si>
  <si>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</si>
  <si>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</si>
  <si>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</si>
  <si>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</si>
  <si>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</si>
  <si>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</si>
  <si>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</si>
  <si>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</si>
  <si>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</si>
  <si>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</si>
  <si>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</si>
  <si>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</si>
  <si>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</si>
  <si>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</si>
  <si>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</si>
  <si>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</si>
  <si>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</si>
  <si>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</si>
  <si>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</si>
  <si>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</si>
  <si>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</si>
  <si>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</si>
  <si>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</si>
  <si>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</si>
  <si>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</si>
  <si>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</si>
  <si>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</si>
  <si>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</si>
  <si>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</si>
  <si>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</si>
  <si>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</si>
  <si>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</si>
  <si>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</si>
  <si>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</si>
  <si>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</si>
  <si>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</si>
  <si>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</si>
  <si>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</si>
  <si>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</si>
  <si>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</si>
  <si>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</si>
  <si>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</si>
  <si>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</si>
  <si>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</si>
  <si>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</si>
  <si>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</si>
  <si>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</si>
  <si>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</si>
  <si>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</si>
  <si>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</si>
  <si>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</si>
  <si>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</si>
  <si>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</si>
  <si>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</si>
  <si>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</si>
  <si>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</si>
  <si>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</si>
  <si>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</si>
  <si>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</si>
  <si>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</si>
  <si>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</si>
  <si>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</si>
  <si>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</si>
  <si>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</si>
  <si>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</si>
  <si>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</si>
  <si>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</si>
  <si>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</si>
  <si>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</si>
  <si>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</si>
  <si>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</si>
  <si>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</si>
  <si>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</si>
  <si>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</si>
  <si>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</si>
  <si>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</si>
  <si>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</si>
  <si>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</si>
  <si>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</si>
  <si>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</si>
  <si>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</si>
  <si>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</si>
  <si>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</si>
  <si>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</si>
  <si>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</si>
  <si>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</si>
  <si>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</si>
  <si>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</si>
  <si>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</si>
  <si>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</si>
  <si>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</si>
  <si>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</si>
  <si>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</si>
  <si>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</si>
  <si>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</si>
  <si>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</si>
  <si>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</si>
  <si>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</si>
  <si>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</si>
  <si>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</si>
  <si>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</si>
  <si>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</si>
  <si>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</si>
  <si>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</si>
  <si>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</si>
  <si>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</si>
  <si>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</si>
  <si>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</si>
  <si>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</si>
  <si>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</si>
  <si>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</si>
  <si>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</si>
  <si>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</si>
  <si>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</si>
  <si>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</si>
  <si>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</si>
  <si>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</si>
  <si>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</si>
  <si>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</si>
  <si>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</si>
  <si>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</si>
  <si>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</si>
  <si>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</si>
  <si>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</si>
  <si>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</si>
  <si>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</si>
  <si>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</si>
  <si>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</si>
  <si>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</si>
  <si>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</si>
  <si>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</si>
  <si>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</si>
  <si>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</si>
  <si>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</si>
  <si>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</si>
  <si>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</si>
  <si>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</si>
  <si>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</si>
  <si>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</si>
  <si>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</si>
  <si>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</si>
  <si>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</si>
  <si>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</si>
  <si>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</si>
  <si>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</si>
  <si>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</si>
  <si>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</si>
  <si>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</si>
  <si>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</si>
  <si>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</si>
  <si>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</si>
  <si>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</si>
  <si>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</si>
  <si>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</si>
  <si>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</si>
  <si>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</si>
  <si>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</si>
  <si>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</si>
  <si>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</si>
  <si>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</si>
  <si>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</si>
  <si>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</si>
  <si>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</si>
  <si>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</si>
  <si>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</si>
  <si>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</si>
  <si>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</si>
  <si>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</si>
  <si>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</si>
  <si>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</si>
  <si>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</si>
  <si>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</si>
  <si>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</si>
  <si>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</si>
  <si>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</si>
  <si>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</si>
  <si>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</si>
  <si>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</si>
  <si>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</si>
  <si>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</si>
  <si>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</si>
  <si>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</si>
  <si>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</si>
  <si>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</si>
  <si>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</si>
  <si>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</si>
  <si>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</si>
  <si>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</si>
  <si>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</si>
  <si>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</si>
  <si>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</si>
  <si>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</si>
  <si>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</si>
  <si>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</si>
  <si>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</si>
  <si>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</si>
  <si>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</si>
  <si>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</si>
  <si>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</si>
  <si>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</si>
  <si>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</si>
  <si>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</si>
  <si>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</si>
  <si>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</si>
  <si>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</si>
  <si>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</si>
  <si>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</si>
  <si>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</si>
  <si>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</si>
  <si>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</si>
  <si>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</si>
  <si>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</si>
  <si>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</si>
  <si>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</si>
  <si>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</si>
  <si>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</si>
  <si>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</si>
  <si>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</si>
  <si>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</si>
  <si>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</si>
  <si>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</si>
  <si>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</si>
  <si>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</si>
  <si>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</si>
  <si>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</si>
  <si>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</si>
  <si>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</si>
  <si>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</si>
  <si>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</si>
  <si>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</si>
  <si>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</si>
  <si>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</si>
  <si>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</si>
  <si>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</si>
  <si>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</si>
  <si>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</si>
  <si>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</si>
  <si>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</si>
  <si>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</si>
  <si>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</si>
  <si>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</si>
  <si>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</si>
  <si>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</si>
  <si>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</si>
  <si>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</si>
  <si>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</si>
  <si>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</si>
  <si>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</si>
  <si>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</si>
  <si>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</si>
  <si>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</si>
  <si>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</si>
  <si>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</si>
  <si>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</si>
  <si>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</si>
  <si>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</si>
  <si>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</si>
  <si>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</si>
  <si>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</si>
  <si>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</si>
  <si>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</si>
  <si>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</si>
  <si>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</si>
  <si>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</si>
  <si>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</si>
  <si>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</si>
  <si>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</si>
  <si>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</si>
  <si>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</si>
  <si>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</si>
  <si>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</si>
  <si>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</si>
  <si>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</si>
  <si>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</si>
  <si>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</si>
  <si>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</si>
  <si>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</si>
  <si>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</si>
  <si>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</si>
  <si>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</si>
  <si>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</si>
  <si>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</si>
  <si>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</si>
  <si>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</si>
  <si>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</si>
  <si>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</si>
  <si>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</si>
  <si>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</si>
  <si>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</si>
  <si>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</si>
  <si>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</si>
  <si>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</si>
  <si>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</si>
  <si>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</si>
  <si>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</si>
  <si>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</si>
  <si>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</si>
  <si>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</si>
  <si>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</si>
  <si>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</si>
  <si>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</si>
  <si>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</si>
  <si>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</si>
  <si>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</si>
  <si>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</si>
  <si>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</si>
  <si>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</si>
  <si>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</si>
  <si>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</si>
  <si>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</si>
  <si>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</si>
  <si>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</si>
  <si>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</si>
  <si>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</si>
  <si>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</si>
  <si>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</si>
  <si>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</si>
  <si>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</si>
  <si>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</si>
  <si>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</si>
  <si>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</si>
  <si>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</si>
  <si>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</si>
  <si>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</si>
  <si>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</si>
  <si>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</si>
  <si>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</si>
  <si>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</si>
  <si>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</si>
  <si>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</si>
  <si>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</si>
  <si>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</si>
  <si>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</si>
  <si>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</si>
  <si>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</si>
  <si>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</si>
  <si>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</si>
  <si>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</si>
  <si>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</si>
  <si>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</si>
  <si>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</si>
  <si>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</si>
  <si>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</si>
  <si>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</si>
  <si>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</si>
  <si>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</si>
  <si>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</si>
  <si>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</si>
  <si>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</si>
  <si>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</si>
  <si>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</si>
  <si>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</si>
  <si>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</si>
  <si>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</si>
  <si>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</si>
  <si>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</si>
  <si>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</si>
  <si>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</si>
  <si>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</si>
  <si>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</si>
  <si>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</si>
  <si>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</si>
  <si>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</si>
  <si>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</si>
  <si>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</si>
  <si>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</si>
  <si>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</si>
  <si>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</si>
  <si>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</si>
  <si>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</si>
  <si>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</si>
  <si>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</si>
  <si>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</si>
  <si>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</si>
  <si>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</si>
  <si>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</si>
  <si>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</si>
  <si>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</si>
  <si>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</si>
  <si>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</si>
  <si>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</si>
  <si>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</si>
  <si>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</si>
  <si>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</si>
  <si>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</si>
  <si>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</si>
  <si>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</si>
  <si>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</si>
  <si>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</si>
  <si>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</si>
  <si>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</si>
  <si>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</si>
  <si>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</si>
  <si>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</si>
  <si>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</si>
  <si>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</si>
  <si>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</si>
  <si>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</si>
  <si>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</si>
  <si>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</si>
  <si>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</si>
  <si>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</si>
  <si>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</si>
  <si>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</si>
  <si>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</si>
  <si>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</si>
  <si>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</si>
  <si>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</si>
  <si>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</si>
  <si>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</si>
  <si>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</si>
  <si>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</si>
  <si>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</si>
  <si>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</si>
  <si>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</si>
  <si>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</si>
  <si>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</si>
  <si>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</si>
  <si>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</si>
  <si>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</si>
  <si>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</si>
  <si>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</si>
  <si>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</si>
  <si>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</si>
  <si>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</si>
  <si>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</si>
  <si>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</si>
  <si>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</si>
  <si>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</si>
  <si>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</si>
  <si>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</si>
  <si>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</si>
  <si>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</si>
  <si>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</si>
  <si>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</si>
  <si>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</si>
  <si>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</si>
  <si>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</si>
  <si>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</si>
  <si>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</si>
  <si>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</si>
  <si>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</si>
  <si>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</si>
  <si>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</si>
  <si>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</si>
  <si>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</si>
  <si>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</si>
  <si>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</si>
  <si>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</si>
  <si>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</si>
  <si>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</si>
  <si>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</si>
  <si>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</si>
  <si>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</si>
  <si>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</si>
  <si>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</si>
  <si>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</si>
  <si>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</si>
  <si>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</si>
  <si>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</si>
  <si>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</si>
  <si>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</si>
  <si>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</si>
  <si>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</si>
  <si>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</si>
  <si>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</si>
  <si>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</si>
  <si>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</si>
  <si>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</si>
  <si>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</si>
  <si>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</si>
  <si>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</si>
  <si>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</si>
  <si>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</si>
  <si>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</si>
  <si>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</si>
  <si>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</si>
  <si>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</si>
  <si>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</si>
  <si>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</si>
  <si>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</si>
  <si>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</si>
  <si>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</si>
  <si>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</si>
  <si>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</si>
  <si>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</si>
  <si>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</si>
  <si>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</si>
  <si>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</si>
  <si>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</si>
  <si>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</si>
  <si>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</si>
  <si>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</si>
  <si>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</si>
  <si>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</si>
  <si>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</si>
  <si>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</si>
  <si>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</si>
  <si>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</si>
  <si>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</si>
  <si>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</si>
  <si>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</si>
  <si>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</si>
  <si>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</si>
  <si>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</si>
  <si>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</si>
  <si>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</si>
  <si>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</si>
  <si>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</si>
  <si>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</si>
  <si>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</si>
  <si>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</si>
  <si>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</si>
  <si>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</si>
  <si>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</si>
  <si>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</si>
  <si>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</si>
  <si>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</si>
  <si>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</si>
  <si>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</si>
  <si>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</si>
  <si>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</si>
  <si>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</si>
  <si>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</si>
  <si>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</si>
  <si>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</si>
  <si>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</si>
  <si>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</si>
  <si>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</si>
  <si>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</si>
  <si>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</si>
  <si>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</si>
  <si>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</si>
  <si>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</si>
  <si>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</si>
  <si>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</si>
  <si>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</si>
  <si>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</si>
  <si>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</si>
  <si>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</si>
  <si>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</si>
  <si>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</si>
  <si>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</si>
  <si>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</si>
  <si>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</si>
  <si>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</si>
  <si>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</si>
  <si>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</si>
  <si>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</si>
  <si>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</si>
  <si>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</si>
  <si>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</si>
  <si>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</si>
  <si>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</si>
  <si>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</si>
  <si>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</si>
  <si>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</si>
  <si>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</si>
  <si>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</si>
  <si>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</si>
  <si>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</si>
  <si>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</si>
  <si>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</si>
  <si>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</si>
  <si>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</si>
  <si>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</si>
  <si>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</si>
  <si>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</si>
  <si>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</si>
  <si>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</si>
  <si>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</si>
  <si>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</si>
  <si>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</si>
  <si>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</si>
  <si>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</si>
  <si>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</si>
  <si>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</si>
  <si>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</si>
  <si>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</si>
  <si>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</si>
  <si>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</si>
  <si>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</si>
  <si>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</si>
  <si>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</si>
  <si>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</si>
  <si>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</si>
  <si>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</si>
  <si>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</si>
  <si>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</si>
  <si>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</si>
  <si>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</si>
  <si>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</si>
  <si>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</si>
  <si>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</si>
  <si>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</si>
  <si>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</si>
  <si>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</si>
  <si>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</si>
  <si>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</si>
  <si>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</si>
  <si>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</si>
  <si>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</si>
  <si>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</si>
  <si>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</si>
  <si>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</si>
  <si>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</si>
  <si>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</si>
  <si>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</si>
  <si>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</si>
  <si>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</si>
  <si>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</si>
  <si>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</si>
  <si>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</si>
  <si>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</si>
  <si>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</si>
  <si>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</si>
  <si>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</si>
  <si>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</si>
  <si>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</si>
  <si>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</si>
  <si>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</si>
  <si>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</si>
  <si>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</si>
  <si>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</si>
  <si>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</si>
  <si>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</si>
  <si>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</si>
  <si>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</si>
  <si>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</si>
  <si>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</si>
  <si>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</si>
  <si>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</si>
  <si>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</si>
  <si>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</si>
  <si>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</si>
  <si>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</si>
  <si>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</si>
  <si>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</si>
  <si>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</si>
  <si>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</si>
  <si>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</si>
  <si>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</si>
  <si>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</si>
  <si>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</si>
  <si>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</si>
  <si>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</si>
  <si>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</si>
  <si>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</si>
  <si>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</si>
  <si>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</si>
  <si>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</si>
  <si>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</si>
  <si>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</si>
  <si>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</si>
  <si>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</si>
  <si>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</si>
  <si>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</si>
  <si>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</si>
  <si>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</si>
  <si>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</si>
  <si>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</si>
  <si>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</si>
  <si>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</si>
  <si>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</si>
  <si>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</si>
  <si>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</si>
  <si>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</si>
  <si>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</si>
  <si>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</si>
  <si>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</si>
  <si>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</si>
  <si>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</si>
  <si>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</si>
  <si>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</si>
  <si>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</si>
  <si>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</si>
  <si>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</si>
  <si>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</si>
  <si>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</si>
  <si>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</si>
  <si>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</si>
  <si>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</si>
  <si>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</si>
  <si>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</si>
  <si>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</si>
  <si>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</si>
  <si>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</si>
  <si>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</si>
  <si>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</si>
  <si>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</si>
  <si>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</si>
  <si>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</si>
  <si>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</si>
  <si>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</si>
  <si>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</si>
  <si>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</si>
  <si>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</si>
  <si>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</si>
  <si>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</si>
  <si>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</si>
  <si>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</si>
  <si>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</si>
  <si>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</si>
  <si>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</si>
  <si>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</si>
  <si>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</si>
  <si>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</si>
  <si>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</si>
  <si>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</si>
  <si>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</si>
  <si>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</si>
  <si>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</si>
  <si>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</si>
  <si>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</si>
  <si>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</si>
  <si>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</si>
  <si>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</si>
  <si>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</si>
  <si>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</si>
  <si>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</si>
  <si>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</si>
  <si>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</si>
  <si>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</si>
  <si>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</si>
  <si>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</si>
  <si>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</si>
  <si>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</si>
  <si>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</si>
  <si>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</si>
  <si>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</si>
  <si>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</si>
  <si>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</si>
  <si>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</si>
  <si>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</si>
  <si>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</si>
  <si>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</si>
  <si>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</si>
  <si>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</si>
  <si>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</si>
  <si>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</si>
  <si>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</si>
  <si>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</si>
  <si>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</si>
  <si>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</si>
  <si>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</si>
  <si>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</si>
  <si>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</si>
  <si>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</si>
  <si>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</si>
  <si>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</si>
  <si>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</si>
  <si>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</si>
  <si>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</si>
  <si>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</si>
  <si>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</si>
  <si>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</si>
  <si>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</si>
  <si>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</si>
  <si>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</si>
  <si>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</si>
  <si>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</si>
  <si>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</si>
  <si>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</si>
  <si>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</si>
  <si>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</si>
  <si>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</si>
  <si>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</si>
  <si>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</si>
  <si>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</si>
  <si>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</si>
  <si>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</si>
  <si>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</si>
  <si>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</si>
  <si>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</si>
  <si>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</si>
  <si>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</si>
  <si>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</si>
  <si>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</si>
  <si>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</si>
  <si>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</si>
  <si>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</si>
  <si>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</si>
  <si>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</si>
  <si>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</si>
  <si>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</si>
  <si>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</si>
  <si>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</si>
  <si>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</si>
  <si>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</si>
  <si>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</si>
  <si>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</si>
  <si>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</si>
  <si>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</si>
  <si>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</si>
  <si>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</si>
  <si>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</si>
  <si>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</si>
  <si>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</si>
  <si>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</si>
  <si>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</si>
  <si>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</si>
  <si>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</si>
  <si>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</si>
  <si>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</si>
  <si>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</si>
  <si>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</si>
  <si>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</si>
  <si>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</si>
  <si>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</si>
  <si>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</si>
  <si>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</si>
  <si>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</si>
  <si>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</si>
  <si>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</si>
  <si>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</si>
  <si>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</si>
  <si>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</si>
  <si>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</si>
  <si>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</si>
  <si>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</si>
  <si>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</si>
  <si>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</si>
  <si>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</si>
  <si>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</si>
  <si>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</si>
  <si>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</si>
  <si>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</si>
  <si>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</si>
  <si>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</si>
  <si>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</si>
  <si>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</si>
  <si>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</si>
  <si>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</si>
  <si>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</si>
  <si>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</si>
  <si>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</si>
  <si>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</si>
  <si>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</si>
  <si>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</si>
  <si>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</si>
  <si>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</si>
  <si>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</si>
  <si>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</si>
  <si>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</si>
  <si>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</si>
  <si>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</si>
  <si>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</si>
  <si>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</si>
  <si>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</si>
  <si>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</si>
  <si>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</si>
  <si>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</si>
  <si>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</si>
  <si>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</si>
  <si>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</si>
  <si>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</si>
  <si>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</si>
  <si>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</si>
  <si>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</si>
  <si>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</si>
  <si>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</si>
  <si>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</si>
  <si>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</si>
  <si>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</si>
  <si>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</si>
  <si>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</si>
  <si>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</si>
  <si>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</si>
  <si>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</si>
  <si>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</si>
  <si>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</si>
  <si>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</si>
  <si>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</si>
  <si>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</si>
  <si>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</si>
  <si>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</si>
  <si>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</si>
  <si>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</si>
  <si>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</si>
  <si>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</si>
  <si>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</si>
  <si>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</si>
  <si>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</si>
  <si>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</si>
  <si>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</si>
  <si>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</si>
  <si>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</si>
  <si>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</si>
  <si>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</si>
  <si>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</si>
  <si>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</si>
  <si>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</si>
  <si>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</si>
  <si>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</si>
  <si>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</si>
  <si>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</si>
  <si>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</si>
  <si>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</si>
  <si>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</si>
  <si>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</si>
  <si>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</si>
  <si>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</si>
  <si>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</si>
  <si>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</si>
  <si>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</si>
  <si>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</si>
  <si>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</si>
  <si>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</si>
  <si>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</si>
  <si>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</si>
  <si>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</si>
  <si>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</si>
  <si>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</si>
  <si>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</si>
  <si>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</si>
  <si>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</si>
  <si>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</si>
  <si>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</si>
  <si>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</si>
  <si>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</si>
  <si>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</si>
  <si>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</si>
  <si>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</si>
  <si>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</si>
  <si>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</si>
  <si>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</si>
  <si>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</si>
  <si>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</si>
  <si>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</si>
  <si>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</si>
  <si>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</si>
  <si>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</si>
  <si>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</si>
  <si>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</si>
  <si>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</si>
  <si>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</si>
  <si>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</si>
  <si>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</si>
  <si>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</si>
  <si>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</si>
  <si>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</si>
  <si>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</si>
  <si>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</si>
  <si>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</si>
  <si>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</si>
  <si>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</si>
  <si>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</si>
  <si>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</si>
  <si>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</si>
  <si>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</si>
  <si>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</si>
  <si>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</si>
  <si>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</si>
  <si>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</si>
  <si>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</si>
  <si>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</si>
  <si>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</si>
  <si>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</si>
  <si>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</si>
  <si>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</si>
  <si>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</si>
  <si>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</si>
  <si>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</si>
  <si>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</si>
  <si>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</si>
  <si>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</si>
  <si>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</si>
  <si>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</si>
  <si>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</si>
  <si>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</si>
  <si>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</si>
  <si>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</si>
  <si>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</si>
  <si>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</si>
  <si>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</si>
  <si>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</si>
  <si>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</si>
  <si>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</si>
  <si>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</si>
  <si>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</si>
  <si>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</si>
  <si>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</si>
  <si>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</si>
  <si>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</si>
  <si>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</si>
  <si>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</si>
  <si>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</si>
  <si>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</si>
  <si>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</si>
  <si>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</si>
  <si>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</si>
  <si>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</si>
  <si>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</si>
  <si>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</si>
  <si>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</si>
  <si>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</si>
  <si>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</si>
  <si>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</si>
  <si>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</si>
  <si>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</si>
  <si>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</si>
  <si>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</si>
  <si>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</si>
  <si>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</si>
  <si>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</si>
  <si>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</si>
  <si>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</si>
  <si>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</si>
  <si>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</si>
  <si>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</si>
  <si>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</si>
  <si>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</si>
  <si>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</si>
  <si>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</si>
  <si>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</si>
  <si>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</si>
  <si>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</si>
  <si>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</si>
  <si>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</si>
  <si>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</si>
  <si>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</si>
  <si>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</si>
  <si>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</si>
  <si>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</si>
  <si>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</si>
  <si>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</si>
  <si>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</si>
  <si>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</si>
  <si>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</si>
  <si>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</si>
  <si>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</si>
  <si>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</si>
  <si>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</si>
  <si>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</si>
  <si>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</si>
  <si>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</si>
  <si>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</si>
  <si>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</si>
  <si>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</si>
  <si>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</si>
  <si>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</si>
  <si>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</si>
  <si>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</si>
  <si>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</si>
  <si>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</si>
  <si>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</si>
  <si>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</si>
  <si>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</si>
  <si>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</si>
  <si>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</si>
  <si>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</si>
  <si>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</si>
  <si>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</si>
  <si>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</si>
  <si>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</si>
  <si>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</si>
  <si>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</si>
  <si>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</si>
  <si>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</si>
  <si>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</si>
  <si>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</si>
  <si>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</si>
  <si>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</si>
  <si>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</si>
  <si>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</si>
  <si>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</si>
  <si>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</si>
  <si>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</si>
  <si>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</si>
  <si>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</si>
  <si>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</si>
  <si>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</si>
  <si>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</si>
  <si>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</si>
  <si>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</si>
  <si>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</si>
  <si>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</si>
  <si>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</si>
  <si>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</si>
  <si>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</si>
  <si>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</si>
  <si>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</si>
  <si>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</si>
  <si>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</si>
  <si>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</si>
  <si>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</si>
  <si>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</si>
  <si>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</si>
  <si>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</si>
  <si>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</si>
  <si>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</si>
  <si>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</si>
  <si>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</si>
  <si>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</si>
  <si>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</si>
  <si>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</si>
  <si>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</si>
  <si>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</si>
  <si>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</si>
  <si>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</si>
  <si>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</si>
  <si>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</si>
  <si>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</si>
  <si>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</si>
  <si>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</si>
  <si>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</si>
  <si>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</si>
  <si>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</si>
  <si>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</si>
  <si>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</si>
  <si>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</si>
  <si>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</si>
  <si>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</si>
  <si>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</si>
  <si>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</si>
  <si>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</si>
  <si>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</si>
  <si>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</si>
  <si>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</si>
  <si>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</si>
  <si>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</si>
  <si>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</si>
  <si>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</si>
  <si>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</si>
  <si>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</si>
  <si>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</si>
  <si>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</si>
  <si>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</si>
  <si>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</si>
  <si>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</si>
  <si>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</si>
  <si>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</si>
  <si>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</si>
  <si>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</si>
  <si>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</si>
  <si>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</si>
  <si>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</si>
  <si>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</si>
  <si>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</si>
  <si>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</si>
  <si>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</si>
  <si>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</si>
  <si>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</si>
  <si>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</si>
  <si>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</si>
  <si>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</si>
  <si>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</si>
  <si>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</si>
  <si>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</si>
  <si>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</si>
  <si>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</si>
  <si>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</si>
  <si>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</si>
  <si>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</si>
  <si>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</si>
  <si>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</si>
  <si>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</si>
  <si>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</si>
  <si>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</si>
  <si>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</si>
  <si>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</si>
  <si>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</si>
  <si>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</si>
  <si>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</si>
  <si>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</si>
  <si>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</si>
  <si>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</si>
  <si>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</si>
  <si>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</si>
  <si>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</si>
  <si>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</si>
  <si>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</si>
  <si>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</si>
  <si>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</si>
  <si>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</si>
  <si>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</si>
  <si>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</si>
  <si>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</si>
  <si>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</si>
  <si>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</si>
  <si>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</si>
  <si>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</si>
  <si>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</si>
  <si>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</si>
  <si>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</si>
  <si>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</si>
  <si>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</si>
  <si>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</si>
  <si>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</si>
  <si>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</si>
  <si>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</si>
  <si>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</si>
  <si>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</si>
  <si>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</si>
  <si>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</si>
  <si>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</si>
  <si>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</si>
  <si>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</si>
  <si>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</si>
  <si>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</si>
  <si>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</si>
  <si>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</si>
  <si>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</si>
  <si>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</si>
  <si>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</si>
  <si>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</si>
  <si>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</si>
  <si>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</si>
  <si>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</si>
  <si>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</si>
  <si>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</si>
  <si>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</si>
  <si>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</si>
  <si>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</si>
  <si>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</si>
  <si>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</si>
  <si>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</si>
  <si>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</si>
  <si>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</si>
  <si>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</si>
  <si>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</si>
  <si>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</si>
  <si>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</si>
  <si>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</si>
  <si>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</si>
  <si>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</si>
  <si>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</si>
  <si>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</si>
  <si>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</si>
  <si>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</si>
  <si>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</si>
  <si>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</si>
  <si>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</si>
  <si>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</si>
  <si>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</si>
  <si>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</si>
  <si>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</si>
  <si>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</si>
  <si>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</si>
  <si>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</si>
  <si>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</si>
  <si>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</si>
  <si>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</si>
  <si>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</si>
  <si>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</si>
  <si>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</si>
  <si>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</si>
  <si>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</si>
  <si>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</si>
  <si>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</si>
  <si>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</si>
  <si>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</si>
  <si>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</si>
  <si>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</si>
  <si>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</si>
  <si>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</si>
  <si>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</si>
  <si>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</si>
  <si>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</si>
  <si>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</si>
  <si>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</si>
  <si>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</si>
  <si>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</si>
  <si>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</si>
  <si>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</si>
  <si>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</si>
  <si>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</si>
  <si>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</si>
  <si>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</si>
  <si>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</si>
  <si>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</si>
  <si>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</si>
  <si>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</si>
  <si>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</si>
  <si>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</si>
  <si>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</si>
  <si>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</si>
  <si>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</si>
  <si>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</si>
  <si>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</si>
  <si>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</si>
  <si>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</si>
  <si>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</si>
  <si>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</si>
  <si>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</si>
  <si>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</si>
  <si>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</si>
  <si>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</si>
  <si>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</si>
  <si>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</si>
  <si>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</si>
  <si>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</si>
  <si>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</si>
  <si>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</si>
  <si>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</si>
  <si>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</si>
  <si>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</si>
  <si>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</si>
  <si>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</si>
  <si>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</si>
  <si>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</si>
  <si>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</si>
  <si>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</si>
  <si>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</si>
  <si>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</si>
  <si>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</si>
  <si>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</si>
  <si>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</si>
  <si>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</si>
  <si>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</si>
  <si>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</si>
  <si>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</si>
  <si>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</si>
  <si>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</si>
  <si>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</si>
  <si>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</si>
  <si>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</si>
  <si>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</si>
  <si>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</si>
  <si>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</si>
  <si>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</si>
  <si>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</si>
  <si>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</si>
  <si>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</si>
  <si>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</si>
  <si>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</si>
  <si>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</si>
  <si>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</si>
  <si>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</si>
  <si>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</si>
  <si>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</si>
  <si>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</si>
  <si>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</si>
  <si>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</si>
  <si>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</si>
  <si>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</si>
  <si>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</si>
  <si>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</si>
  <si>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</si>
  <si>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</si>
  <si>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</si>
  <si>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</si>
  <si>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</si>
  <si>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</si>
  <si>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</si>
  <si>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</si>
  <si>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</si>
  <si>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</si>
  <si>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</si>
  <si>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</si>
  <si>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</si>
  <si>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</si>
  <si>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</si>
  <si>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</si>
  <si>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</si>
  <si>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</si>
  <si>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</si>
  <si>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</si>
  <si>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</si>
  <si>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</si>
  <si>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</si>
  <si>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</si>
  <si>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</si>
  <si>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</si>
  <si>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</si>
  <si>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</si>
  <si>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</si>
  <si>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</si>
  <si>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</si>
  <si>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</si>
  <si>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</si>
  <si>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</si>
  <si>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</si>
  <si>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</si>
  <si>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</si>
  <si>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</si>
  <si>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</si>
  <si>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</si>
  <si>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</si>
  <si>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</si>
  <si>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</si>
  <si>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</si>
  <si>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</si>
  <si>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</si>
  <si>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</si>
  <si>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</si>
  <si>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</si>
  <si>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</si>
  <si>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</si>
  <si>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</si>
  <si>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</si>
  <si>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</si>
  <si>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</si>
  <si>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</si>
  <si>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</si>
  <si>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</si>
  <si>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</si>
  <si>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</si>
  <si>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</si>
  <si>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</si>
  <si>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</si>
  <si>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</si>
  <si>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</si>
  <si>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</si>
  <si>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</si>
  <si>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</si>
  <si>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</si>
  <si>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</si>
  <si>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</si>
  <si>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</si>
  <si>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</si>
  <si>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</si>
  <si>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</si>
  <si>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</si>
  <si>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</si>
  <si>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</si>
  <si>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</si>
  <si>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</si>
  <si>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</si>
  <si>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</si>
  <si>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</si>
  <si>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</si>
  <si>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</si>
  <si>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</si>
  <si>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</si>
  <si>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</si>
  <si>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</si>
  <si>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</si>
  <si>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</si>
  <si>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</si>
  <si>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</si>
  <si>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</si>
  <si>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</si>
  <si>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</si>
  <si>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</si>
  <si>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</si>
  <si>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</si>
  <si>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</si>
  <si>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</si>
  <si>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</si>
  <si>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</si>
  <si>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</si>
  <si>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</si>
  <si>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</si>
  <si>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</si>
  <si>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</si>
  <si>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</si>
  <si>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</si>
  <si>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</si>
  <si>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</si>
  <si>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</si>
  <si>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</si>
  <si>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</si>
  <si>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</si>
  <si>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</si>
  <si>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</si>
  <si>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</si>
  <si>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</si>
  <si>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</si>
  <si>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</si>
  <si>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</si>
  <si>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</si>
  <si>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</si>
  <si>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</si>
  <si>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</si>
  <si>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</si>
  <si>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</si>
  <si>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</si>
  <si>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</si>
  <si>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</si>
  <si>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</si>
  <si>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</si>
  <si>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</si>
  <si>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</si>
  <si>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</si>
  <si>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</si>
  <si>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</si>
  <si>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</si>
  <si>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</si>
  <si>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</si>
  <si>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</si>
  <si>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</si>
  <si>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</si>
  <si>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</si>
  <si>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</si>
  <si>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</si>
  <si>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</si>
  <si>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</si>
  <si>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</si>
  <si>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</si>
  <si>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</si>
  <si>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</si>
  <si>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</si>
  <si>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</si>
  <si>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</si>
  <si>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</si>
  <si>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</si>
  <si>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</si>
  <si>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</si>
  <si>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</si>
  <si>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</si>
  <si>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</si>
  <si>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</si>
  <si>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</si>
  <si>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</si>
  <si>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</si>
  <si>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</si>
  <si>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</si>
  <si>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</si>
  <si>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</si>
  <si>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</si>
  <si>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</si>
  <si>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</si>
  <si>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</si>
  <si>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</si>
  <si>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</si>
  <si>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</si>
  <si>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</si>
  <si>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</si>
  <si>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</si>
  <si>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</si>
  <si>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</si>
  <si>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</si>
  <si>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</si>
  <si>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</si>
  <si>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</si>
  <si>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</si>
  <si>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</si>
  <si>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</si>
  <si>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</si>
  <si>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</si>
  <si>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</si>
  <si>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</si>
  <si>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</si>
  <si>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</si>
  <si>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</si>
  <si>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</si>
  <si>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</si>
  <si>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</si>
  <si>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</si>
  <si>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</si>
  <si>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</si>
  <si>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</si>
  <si>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</si>
  <si>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</si>
  <si>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</si>
  <si>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</si>
  <si>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</si>
  <si>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</si>
  <si>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</si>
  <si>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</si>
  <si>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</si>
  <si>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</si>
  <si>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</si>
  <si>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</si>
  <si>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</si>
  <si>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</si>
  <si>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</si>
  <si>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</si>
  <si>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</si>
  <si>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</si>
  <si>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</si>
  <si>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</si>
  <si>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</si>
  <si>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</si>
  <si>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</si>
  <si>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</si>
  <si>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</si>
  <si>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</si>
  <si>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</si>
  <si>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</si>
  <si>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</si>
  <si>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</si>
  <si>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</si>
  <si>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</si>
  <si>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</si>
  <si>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</si>
  <si>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</si>
  <si>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</si>
  <si>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</si>
  <si>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</si>
  <si>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</si>
  <si>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</si>
  <si>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</si>
  <si>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</si>
  <si>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</si>
  <si>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</si>
  <si>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</si>
  <si>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</si>
  <si>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</si>
  <si>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</si>
  <si>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</si>
  <si>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</si>
  <si>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</si>
  <si>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</si>
  <si>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</si>
  <si>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</si>
  <si>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</si>
  <si>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</si>
  <si>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</si>
  <si>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</si>
  <si>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</si>
  <si>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</si>
  <si>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</si>
  <si>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</si>
  <si>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</si>
  <si>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</si>
  <si>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</si>
  <si>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</si>
  <si>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</si>
  <si>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</si>
  <si>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</si>
  <si>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</si>
  <si>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</si>
  <si>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</si>
  <si>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</si>
  <si>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</si>
  <si>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</si>
  <si>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</si>
  <si>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</si>
  <si>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</si>
  <si>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</si>
  <si>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</si>
  <si>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</si>
  <si>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</si>
  <si>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</si>
  <si>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</si>
  <si>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</si>
  <si>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</si>
  <si>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</si>
  <si>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</si>
  <si>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</si>
  <si>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</si>
  <si>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</si>
  <si>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</si>
  <si>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</si>
  <si>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</si>
  <si>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</si>
  <si>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</si>
  <si>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</si>
  <si>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</si>
  <si>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</si>
  <si>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</si>
  <si>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</si>
  <si>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</si>
  <si>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</si>
  <si>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</si>
  <si>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</si>
  <si>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</si>
  <si>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</si>
  <si>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</si>
  <si>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</si>
  <si>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</si>
  <si>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</si>
  <si>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</si>
  <si>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</si>
  <si>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</si>
  <si>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</si>
  <si>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</si>
  <si>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</si>
  <si>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</si>
  <si>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</si>
  <si>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</si>
  <si>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</si>
  <si>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</si>
  <si>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</si>
  <si>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</si>
  <si>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</si>
  <si>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</si>
  <si>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</si>
  <si>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</si>
  <si>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</si>
  <si>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</si>
  <si>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</si>
  <si>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</si>
  <si>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</si>
  <si>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</si>
  <si>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</si>
  <si>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</si>
  <si>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</si>
  <si>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</si>
  <si>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</si>
  <si>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</si>
  <si>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</si>
  <si>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</si>
  <si>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</si>
  <si>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</si>
  <si>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</si>
  <si>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</si>
  <si>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</si>
  <si>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</si>
  <si>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</si>
  <si>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</si>
  <si>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</si>
  <si>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</si>
  <si>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</si>
  <si>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</si>
  <si>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</si>
  <si>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</si>
  <si>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</si>
  <si>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</si>
  <si>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</si>
  <si>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</si>
  <si>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</si>
  <si>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</si>
  <si>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</si>
  <si>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</si>
  <si>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</si>
  <si>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</si>
  <si>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</si>
  <si>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</si>
  <si>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</si>
  <si>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</si>
  <si>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</si>
  <si>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</si>
  <si>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</si>
  <si>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</si>
  <si>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</si>
  <si>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</si>
  <si>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</si>
  <si>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</si>
  <si>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</si>
  <si>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</si>
  <si>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</si>
  <si>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</si>
  <si>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</si>
  <si>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</si>
  <si>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</si>
  <si>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</si>
  <si>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</si>
  <si>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</si>
  <si>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</si>
  <si>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</si>
  <si>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</si>
  <si>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</si>
  <si>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</si>
  <si>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</si>
  <si>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</si>
  <si>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</si>
  <si>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</si>
  <si>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</si>
  <si>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</si>
  <si>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</si>
  <si>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</si>
  <si>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</si>
  <si>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</si>
  <si>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</si>
  <si>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</si>
  <si>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</si>
  <si>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</si>
  <si>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</si>
  <si>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</si>
  <si>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</si>
  <si>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</si>
  <si>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</si>
  <si>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</si>
  <si>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</si>
  <si>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</si>
  <si>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</si>
  <si>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</si>
  <si>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</si>
  <si>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</si>
  <si>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</si>
  <si>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</si>
  <si>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</si>
  <si>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</si>
  <si>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</si>
  <si>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</si>
  <si>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</si>
  <si>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</si>
  <si>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</si>
  <si>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</si>
  <si>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</si>
  <si>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</si>
  <si>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</si>
  <si>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</si>
  <si>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</si>
  <si>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</si>
  <si>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</si>
  <si>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</si>
  <si>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</si>
  <si>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</si>
  <si>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</si>
  <si>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</si>
  <si>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</si>
  <si>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</si>
  <si>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</si>
  <si>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</si>
  <si>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</si>
  <si>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</si>
  <si>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</si>
  <si>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</si>
  <si>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</si>
  <si>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</si>
  <si>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</si>
  <si>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</si>
  <si>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</si>
  <si>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</si>
  <si>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</si>
  <si>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</si>
  <si>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</si>
  <si>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</si>
  <si>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</si>
  <si>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</si>
  <si>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</si>
  <si>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</si>
  <si>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</si>
  <si>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</si>
  <si>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</si>
  <si>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</si>
  <si>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</si>
  <si>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</si>
  <si>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</si>
  <si>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</si>
  <si>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</si>
  <si>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</si>
  <si>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</si>
  <si>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</si>
  <si>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</si>
  <si>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</si>
  <si>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</si>
  <si>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</si>
  <si>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</si>
  <si>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</si>
  <si>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</si>
  <si>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</si>
  <si>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</si>
  <si>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</si>
  <si>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</si>
  <si>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</si>
  <si>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</si>
  <si>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</si>
  <si>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</si>
  <si>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</si>
  <si>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</si>
  <si>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</si>
  <si>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</si>
  <si>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</si>
  <si>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</si>
  <si>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</si>
  <si>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</si>
  <si>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</si>
  <si>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</si>
  <si>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</si>
  <si>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</si>
  <si>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</si>
  <si>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</si>
  <si>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</si>
  <si>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</si>
  <si>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</si>
  <si>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</si>
  <si>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</si>
  <si>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</si>
  <si>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</si>
  <si>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</si>
  <si>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</si>
  <si>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</si>
  <si>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</si>
  <si>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</si>
  <si>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</si>
  <si>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</si>
  <si>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</si>
  <si>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</si>
  <si>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</si>
  <si>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</si>
  <si>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</si>
  <si>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</si>
  <si>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</si>
  <si>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</si>
  <si>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</si>
  <si>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</si>
  <si>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</si>
  <si>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</si>
  <si>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</si>
  <si>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</si>
  <si>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</si>
  <si>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</si>
  <si>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</si>
  <si>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</si>
  <si>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</si>
  <si>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</si>
  <si>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</si>
  <si>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</si>
  <si>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</si>
  <si>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</si>
  <si>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</si>
  <si>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</si>
  <si>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</si>
  <si>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</si>
  <si>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</si>
  <si>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</si>
  <si>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</si>
  <si>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</si>
  <si>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</si>
  <si>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</si>
  <si>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</si>
  <si>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</si>
  <si>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</si>
  <si>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</si>
  <si>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</si>
  <si>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</si>
  <si>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</si>
  <si>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</si>
  <si>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</si>
  <si>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</si>
  <si>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</si>
  <si>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</si>
  <si>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</si>
  <si>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</si>
  <si>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</si>
  <si>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</si>
  <si>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</si>
  <si>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</si>
  <si>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</si>
  <si>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</si>
  <si>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</si>
  <si>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</si>
  <si>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</si>
  <si>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</si>
  <si>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</si>
  <si>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</si>
  <si>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</si>
  <si>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</si>
  <si>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</si>
  <si>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</si>
  <si>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</si>
  <si>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</si>
  <si>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</si>
  <si>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</si>
  <si>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</si>
  <si>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</si>
  <si>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</si>
  <si>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</si>
  <si>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</si>
  <si>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</si>
  <si>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</si>
  <si>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</si>
  <si>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</si>
  <si>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</si>
  <si>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</si>
  <si>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</si>
  <si>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</si>
  <si>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</si>
  <si>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</si>
  <si>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</si>
  <si>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</si>
  <si>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</si>
  <si>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</si>
  <si>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</si>
  <si>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</si>
  <si>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</si>
  <si>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</si>
  <si>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</si>
  <si>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</si>
  <si>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</si>
  <si>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</si>
  <si>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</si>
  <si>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</si>
  <si>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</si>
  <si>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</si>
  <si>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</si>
  <si>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</si>
  <si>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</si>
  <si>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</si>
  <si>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</si>
  <si>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</si>
  <si>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</si>
  <si>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</si>
  <si>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</si>
  <si>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</si>
  <si>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</si>
  <si>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</si>
  <si>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</si>
  <si>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</si>
  <si>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</si>
  <si>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</si>
  <si>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</si>
  <si>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</si>
  <si>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</si>
  <si>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</si>
  <si>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</si>
  <si>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</si>
  <si>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</si>
  <si>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</si>
  <si>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</si>
  <si>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</si>
  <si>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</si>
  <si>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</si>
  <si>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</si>
  <si>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</si>
  <si>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</si>
  <si>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</si>
  <si>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</si>
  <si>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</si>
  <si>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</si>
  <si>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</si>
  <si>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</si>
  <si>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</si>
  <si>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</si>
  <si>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</si>
  <si>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</si>
  <si>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</si>
  <si>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</si>
  <si>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</si>
  <si>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</si>
  <si>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</si>
  <si>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</si>
  <si>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</si>
  <si>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</si>
  <si>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</si>
  <si>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</si>
  <si>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</si>
  <si>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</si>
  <si>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</si>
  <si>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</si>
  <si>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</si>
  <si>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</si>
  <si>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</si>
  <si>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</si>
  <si>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</si>
  <si>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</si>
  <si>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</si>
  <si>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</si>
  <si>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</si>
  <si>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</si>
  <si>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</si>
  <si>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</si>
  <si>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</si>
  <si>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</si>
  <si>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</si>
  <si>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</si>
  <si>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</si>
  <si>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</si>
  <si>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</si>
  <si>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</si>
  <si>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</si>
  <si>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</si>
  <si>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</si>
  <si>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</si>
  <si>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</si>
  <si>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</si>
  <si>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</si>
  <si>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</si>
  <si>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</si>
  <si>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</si>
  <si>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</si>
  <si>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</si>
  <si>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</si>
  <si>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</si>
  <si>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</si>
  <si>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</si>
  <si>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</si>
  <si>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</si>
  <si>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</si>
  <si>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</si>
  <si>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</si>
  <si>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</si>
  <si>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</si>
  <si>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</si>
  <si>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</si>
  <si>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</si>
  <si>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</si>
  <si>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</si>
  <si>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</si>
  <si>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</si>
  <si>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</si>
  <si>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</si>
  <si>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</si>
  <si>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</si>
  <si>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</si>
  <si>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</si>
  <si>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</si>
  <si>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</si>
  <si>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</si>
  <si>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</si>
  <si>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</si>
  <si>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</si>
  <si>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</si>
  <si>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</si>
  <si>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</si>
  <si>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</si>
  <si>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</si>
  <si>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</si>
  <si>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</si>
  <si>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</si>
  <si>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</si>
  <si>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</si>
  <si>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</si>
  <si>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</si>
  <si>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</si>
  <si>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</si>
  <si>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</si>
  <si>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</si>
  <si>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</si>
  <si>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</si>
  <si>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</si>
  <si>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</si>
  <si>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</si>
  <si>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</si>
  <si>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</si>
  <si>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</si>
  <si>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</si>
  <si>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</si>
  <si>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</si>
  <si>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</si>
  <si>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</si>
  <si>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</si>
  <si>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</si>
  <si>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</si>
  <si>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</si>
  <si>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</si>
  <si>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</si>
  <si>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</si>
  <si>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</si>
  <si>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</si>
  <si>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</si>
  <si>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</si>
  <si>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</si>
  <si>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</si>
  <si>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</si>
  <si>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</si>
  <si>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</si>
  <si>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</si>
  <si>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</si>
  <si>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</si>
  <si>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</si>
  <si>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</si>
  <si>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</si>
  <si>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</si>
  <si>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</si>
  <si>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</si>
  <si>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</si>
  <si>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</si>
  <si>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</si>
  <si>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</si>
  <si>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</si>
  <si>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</si>
  <si>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</si>
  <si>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</si>
  <si>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</si>
  <si>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</si>
  <si>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</si>
  <si>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</si>
  <si>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</si>
  <si>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</si>
  <si>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</si>
  <si>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</si>
  <si>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</si>
  <si>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</si>
  <si>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</si>
  <si>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</si>
  <si>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</si>
  <si>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</si>
  <si>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</si>
  <si>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</si>
  <si>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</si>
  <si>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</si>
  <si>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</si>
  <si>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</si>
  <si>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</si>
  <si>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</si>
  <si>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</si>
  <si>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</si>
  <si>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</si>
  <si>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</si>
  <si>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</si>
  <si>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</si>
  <si>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</si>
  <si>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</si>
  <si>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</si>
  <si>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</si>
  <si>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</si>
  <si>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</si>
  <si>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</si>
  <si>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</si>
  <si>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</si>
  <si>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</si>
  <si>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</si>
  <si>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</si>
  <si>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</si>
  <si>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</si>
  <si>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</si>
  <si>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</si>
  <si>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</si>
  <si>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</si>
  <si>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</si>
  <si>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</si>
  <si>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</si>
  <si>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</si>
  <si>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</si>
  <si>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</si>
  <si>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</si>
  <si>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</si>
  <si>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</si>
  <si>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</si>
  <si>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</si>
  <si>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</si>
  <si>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</si>
  <si>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</si>
  <si>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</si>
  <si>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</si>
  <si>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</si>
  <si>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</si>
  <si>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</si>
  <si>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</si>
  <si>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</si>
  <si>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</si>
  <si>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</si>
  <si>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</si>
  <si>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</si>
  <si>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</si>
  <si>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</si>
  <si>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</si>
  <si>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</si>
  <si>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</si>
  <si>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</si>
  <si>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</si>
  <si>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</si>
  <si>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</si>
  <si>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</si>
  <si>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</si>
  <si>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</si>
  <si>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</si>
  <si>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</si>
  <si>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</si>
  <si>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</si>
  <si>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</si>
  <si>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</si>
  <si>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</si>
  <si>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</si>
  <si>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</si>
  <si>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</si>
  <si>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</si>
  <si>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</si>
  <si>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</si>
  <si>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</si>
  <si>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</si>
  <si>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</si>
  <si>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</si>
  <si>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</si>
  <si>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</si>
  <si>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</si>
  <si>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</si>
  <si>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</si>
  <si>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</si>
  <si>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</si>
  <si>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</si>
  <si>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</si>
  <si>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</si>
  <si>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</si>
  <si>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</si>
  <si>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</si>
  <si>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</si>
  <si>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</si>
  <si>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</si>
  <si>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</si>
  <si>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</si>
  <si>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</si>
  <si>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</si>
  <si>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</si>
  <si>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</si>
  <si>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</si>
  <si>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</si>
  <si>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</si>
  <si>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</si>
  <si>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</si>
  <si>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</si>
  <si>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</si>
  <si>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</si>
  <si>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</si>
  <si>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</si>
  <si>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</si>
  <si>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</si>
  <si>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</si>
  <si>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</si>
  <si>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</si>
  <si>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</si>
  <si>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</si>
  <si>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</si>
  <si>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</si>
  <si>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</si>
  <si>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</si>
  <si>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</si>
  <si>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</si>
  <si>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</si>
  <si>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</si>
  <si>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</si>
  <si>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</si>
  <si>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</si>
  <si>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</si>
  <si>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</si>
  <si>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</si>
  <si>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</si>
  <si>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</si>
  <si>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</si>
  <si>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</si>
  <si>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</si>
  <si>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</si>
  <si>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</si>
  <si>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</si>
  <si>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</si>
  <si>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</si>
  <si>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</si>
  <si>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</si>
  <si>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</si>
  <si>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</si>
  <si>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</si>
  <si>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</si>
  <si>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</si>
  <si>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</si>
  <si>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</si>
  <si>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</si>
  <si>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</si>
  <si>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</si>
  <si>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</si>
  <si>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</si>
  <si>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</si>
  <si>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</si>
  <si>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</si>
  <si>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</si>
  <si>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</si>
  <si>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</si>
  <si>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</si>
  <si>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</si>
  <si>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</si>
  <si>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</si>
  <si>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</si>
  <si>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</si>
  <si>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</si>
  <si>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</si>
  <si>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</si>
  <si>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</si>
  <si>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</si>
  <si>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</si>
  <si>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</si>
  <si>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</si>
  <si>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</si>
  <si>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</si>
  <si>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</si>
  <si>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</si>
  <si>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</si>
  <si>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</si>
  <si>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</si>
  <si>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</si>
  <si>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</si>
  <si>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</si>
  <si>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</si>
  <si>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</si>
  <si>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</si>
  <si>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</si>
  <si>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</si>
  <si>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</si>
  <si>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</si>
  <si>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</si>
  <si>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</si>
  <si>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</si>
  <si>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</si>
  <si>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</si>
  <si>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</si>
  <si>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</si>
  <si>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</si>
  <si>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</si>
  <si>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</si>
  <si>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</si>
  <si>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</si>
  <si>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</si>
  <si>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</si>
  <si>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</si>
  <si>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</si>
  <si>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</si>
  <si>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</si>
  <si>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</si>
  <si>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</si>
  <si>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</si>
  <si>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</si>
  <si>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</si>
  <si>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</si>
  <si>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</si>
  <si>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</si>
  <si>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</si>
  <si>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</si>
  <si>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</si>
  <si>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</si>
  <si>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</si>
  <si>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</si>
  <si>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</si>
  <si>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</si>
  <si>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</si>
  <si>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</si>
  <si>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</si>
  <si>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</si>
  <si>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</si>
  <si>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</si>
  <si>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</si>
  <si>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</si>
  <si>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</si>
  <si>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</si>
  <si>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</si>
  <si>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</si>
  <si>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</si>
  <si>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</si>
  <si>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</si>
  <si>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</si>
  <si>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</si>
  <si>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</si>
  <si>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</si>
  <si>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</si>
  <si>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</si>
  <si>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</si>
  <si>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</si>
  <si>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</si>
  <si>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</si>
  <si>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</si>
  <si>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</si>
  <si>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</si>
  <si>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</si>
  <si>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</si>
  <si>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</si>
  <si>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</si>
  <si>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</si>
  <si>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</si>
  <si>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</si>
  <si>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</si>
  <si>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</si>
  <si>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</si>
  <si>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</si>
  <si>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</si>
  <si>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</si>
  <si>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</si>
  <si>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</si>
  <si>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</si>
  <si>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</si>
  <si>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</si>
  <si>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</si>
  <si>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</si>
  <si>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</si>
  <si>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</si>
  <si>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</si>
  <si>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</si>
  <si>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</si>
  <si>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</si>
  <si>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</si>
  <si>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</si>
  <si>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</si>
  <si>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</si>
  <si>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</si>
  <si>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</si>
  <si>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</si>
  <si>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</si>
  <si>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</si>
  <si>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</si>
  <si>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</si>
  <si>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</si>
  <si>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</si>
  <si>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</si>
  <si>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</si>
  <si>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</si>
  <si>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</si>
  <si>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</si>
  <si>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</si>
  <si>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</si>
  <si>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</si>
  <si>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</si>
  <si>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</si>
  <si>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</si>
  <si>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</si>
  <si>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</si>
  <si>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</si>
  <si>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</si>
  <si>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</si>
  <si>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</si>
  <si>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</si>
  <si>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</si>
  <si>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</si>
  <si>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</si>
  <si>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</si>
  <si>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</si>
  <si>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</si>
  <si>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</si>
  <si>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</si>
  <si>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</si>
  <si>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</si>
  <si>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</si>
  <si>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</si>
  <si>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</si>
  <si>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</si>
  <si>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</si>
  <si>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</si>
  <si>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</si>
  <si>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</si>
  <si>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</si>
  <si>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</si>
  <si>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</si>
  <si>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</si>
  <si>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</si>
  <si>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</si>
  <si>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</si>
  <si>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</si>
  <si>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</si>
  <si>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</si>
  <si>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</si>
  <si>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</si>
  <si>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</si>
  <si>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</si>
  <si>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</si>
  <si>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</si>
  <si>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</si>
  <si>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</si>
  <si>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</si>
  <si>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</si>
  <si>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</si>
  <si>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</si>
  <si>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</si>
  <si>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</si>
  <si>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</si>
  <si>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</si>
  <si>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</si>
  <si>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</si>
  <si>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</si>
  <si>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</si>
  <si>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</si>
  <si>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</si>
  <si>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</si>
  <si>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</si>
  <si>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</si>
  <si>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</si>
  <si>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</si>
  <si>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</si>
  <si>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</si>
  <si>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</si>
  <si>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</si>
  <si>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</si>
  <si>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</si>
  <si>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</si>
  <si>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</si>
  <si>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</si>
  <si>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</si>
  <si>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</si>
  <si>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</si>
  <si>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</si>
  <si>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</si>
  <si>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</si>
  <si>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</si>
  <si>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</si>
  <si>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</si>
  <si>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</si>
  <si>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</si>
  <si>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</si>
  <si>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</si>
  <si>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</si>
  <si>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</si>
  <si>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</si>
  <si>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</si>
  <si>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</si>
  <si>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</si>
  <si>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</si>
  <si>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</si>
  <si>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</si>
  <si>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</si>
  <si>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</si>
  <si>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</si>
  <si>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</si>
  <si>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</si>
  <si>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</si>
  <si>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</si>
  <si>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</si>
  <si>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</si>
  <si>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</si>
  <si>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</si>
  <si>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</si>
  <si>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</si>
  <si>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</si>
  <si>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</si>
  <si>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</si>
  <si>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</si>
  <si>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</si>
  <si>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</si>
  <si>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</si>
  <si>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</si>
  <si>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</si>
  <si>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</si>
  <si>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</si>
  <si>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</si>
  <si>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</si>
  <si>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</si>
  <si>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</si>
  <si>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</si>
  <si>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</si>
  <si>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</si>
  <si>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</si>
  <si>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</si>
  <si>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</si>
  <si>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</si>
  <si>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</si>
  <si>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</si>
  <si>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</si>
  <si>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</si>
  <si>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</si>
  <si>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</si>
  <si>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</si>
  <si>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</si>
  <si>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</si>
  <si>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</si>
  <si>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</si>
  <si>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</si>
  <si>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</si>
  <si>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</si>
  <si>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</si>
  <si>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</si>
  <si>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</si>
  <si>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</si>
  <si>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</si>
  <si>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</si>
  <si>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</si>
  <si>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</si>
  <si>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</si>
  <si>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</si>
  <si>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</si>
  <si>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</si>
  <si>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</si>
  <si>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</si>
  <si>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</si>
  <si>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</si>
  <si>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</si>
  <si>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</si>
  <si>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</si>
  <si>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</si>
  <si>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</si>
  <si>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</si>
  <si>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</si>
  <si>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</si>
  <si>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</si>
  <si>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</si>
  <si>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</si>
  <si>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</si>
  <si>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</si>
  <si>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</si>
  <si>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</si>
  <si>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</si>
  <si>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</si>
  <si>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</si>
  <si>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</si>
  <si>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</si>
  <si>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</si>
  <si>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</si>
  <si>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</si>
  <si>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</si>
  <si>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</si>
  <si>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</si>
  <si>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</si>
  <si>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</si>
  <si>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</si>
  <si>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</si>
  <si>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</si>
  <si>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</si>
  <si>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</si>
  <si>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</si>
  <si>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</si>
  <si>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</si>
  <si>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</si>
  <si>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</si>
  <si>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</si>
  <si>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</si>
  <si>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</si>
  <si>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</si>
  <si>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</si>
  <si>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</si>
  <si>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</si>
  <si>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</si>
  <si>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</si>
  <si>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</si>
  <si>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</si>
  <si>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</si>
  <si>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</si>
  <si>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</si>
  <si>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</si>
  <si>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</si>
  <si>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</si>
  <si>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</si>
  <si>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</si>
  <si>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</si>
  <si>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</si>
  <si>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</si>
  <si>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</si>
  <si>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</si>
  <si>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</si>
  <si>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</si>
  <si>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</si>
  <si>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</si>
  <si>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</si>
  <si>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</si>
  <si>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</si>
  <si>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</si>
  <si>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</si>
  <si>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</si>
  <si>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</si>
  <si>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</si>
  <si>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</si>
  <si>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</si>
  <si>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</si>
  <si>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</si>
  <si>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</si>
  <si>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</si>
  <si>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</si>
  <si>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</si>
  <si>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</si>
  <si>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</si>
  <si>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</si>
  <si>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</si>
  <si>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</si>
  <si>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</si>
  <si>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</si>
  <si>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</si>
  <si>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</si>
  <si>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</si>
  <si>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</si>
  <si>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</si>
  <si>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</si>
  <si>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</si>
  <si>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</si>
  <si>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</si>
  <si>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</si>
  <si>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</si>
  <si>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</si>
  <si>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</si>
  <si>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</si>
  <si>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</si>
  <si>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</si>
  <si>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</si>
  <si>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</si>
  <si>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</si>
  <si>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</si>
  <si>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</si>
  <si>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</si>
  <si>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</si>
  <si>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</si>
  <si>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</si>
  <si>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</si>
  <si>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</si>
  <si>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</si>
  <si>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</si>
  <si>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</si>
  <si>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</si>
  <si>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</si>
  <si>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</si>
  <si>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</si>
  <si>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</si>
  <si>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</si>
  <si>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</si>
  <si>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</si>
  <si>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</si>
  <si>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</si>
  <si>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</si>
  <si>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</si>
  <si>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</si>
  <si>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</si>
  <si>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</si>
  <si>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</si>
  <si>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</si>
  <si>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</si>
  <si>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</si>
  <si>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</si>
  <si>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</si>
  <si>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</si>
  <si>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</si>
  <si>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</si>
  <si>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</si>
  <si>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</si>
  <si>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</si>
  <si>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</si>
  <si>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</si>
  <si>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</si>
  <si>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</si>
  <si>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</si>
  <si>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</si>
  <si>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</si>
  <si>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</si>
  <si>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</si>
  <si>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</si>
  <si>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</si>
  <si>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</si>
  <si>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</si>
  <si>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</si>
  <si>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</si>
  <si>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</si>
  <si>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</si>
  <si>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</si>
  <si>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</si>
  <si>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</si>
  <si>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</si>
  <si>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</si>
  <si>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</si>
  <si>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</si>
  <si>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</si>
  <si>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</si>
  <si>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</si>
  <si>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</si>
  <si>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</si>
  <si>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</si>
  <si>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</si>
  <si>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</si>
  <si>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</si>
  <si>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</si>
  <si>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</si>
  <si>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</si>
  <si>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</si>
  <si>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</si>
  <si>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</si>
  <si>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</si>
  <si>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</si>
  <si>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</si>
  <si>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</si>
  <si>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</si>
  <si>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</si>
  <si>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</si>
  <si>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</si>
  <si>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</si>
  <si>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</si>
  <si>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</si>
  <si>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</si>
  <si>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</si>
  <si>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</si>
  <si>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</si>
  <si>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</si>
  <si>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</si>
  <si>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</si>
  <si>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</si>
  <si>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</si>
  <si>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</si>
  <si>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</si>
  <si>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</si>
  <si>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</si>
  <si>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</si>
  <si>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</si>
  <si>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</si>
  <si>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</si>
  <si>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</si>
  <si>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</si>
  <si>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</si>
  <si>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</si>
  <si>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</si>
  <si>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</si>
  <si>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</si>
  <si>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</si>
  <si>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</si>
  <si>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</si>
  <si>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</si>
  <si>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</si>
  <si>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</si>
  <si>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</si>
  <si>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</si>
  <si>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</si>
  <si>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</si>
  <si>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</si>
  <si>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</si>
  <si>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</si>
  <si>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</si>
  <si>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</si>
  <si>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</si>
  <si>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</si>
  <si>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</si>
  <si>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</si>
  <si>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</si>
  <si>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</si>
  <si>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</si>
  <si>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</si>
  <si>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</si>
  <si>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</si>
  <si>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</si>
  <si>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</si>
  <si>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</si>
  <si>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</si>
  <si>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</si>
  <si>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</si>
  <si>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</si>
  <si>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</si>
  <si>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</si>
  <si>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</si>
  <si>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</si>
  <si>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</si>
  <si>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</si>
  <si>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</si>
  <si>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</si>
  <si>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</si>
  <si>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</si>
  <si>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</si>
  <si>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</si>
  <si>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</si>
  <si>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</si>
  <si>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</si>
  <si>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</si>
  <si>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</si>
  <si>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</si>
  <si>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</si>
  <si>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</si>
  <si>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</si>
  <si>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</si>
  <si>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</si>
  <si>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</si>
  <si>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</si>
  <si>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</si>
  <si>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</si>
  <si>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</si>
  <si>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</si>
  <si>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</si>
  <si>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</si>
  <si>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</si>
  <si>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</si>
  <si>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</si>
  <si>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</si>
  <si>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</si>
  <si>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</si>
  <si>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</si>
  <si>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</si>
  <si>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</si>
  <si>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</si>
  <si>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</si>
  <si>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</si>
  <si>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</si>
  <si>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</si>
  <si>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</si>
  <si>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</si>
  <si>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</si>
  <si>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</si>
  <si>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</si>
  <si>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</si>
  <si>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</si>
  <si>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</si>
  <si>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</si>
  <si>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</si>
  <si>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</si>
  <si>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</si>
  <si>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</si>
  <si>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</si>
  <si>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</si>
  <si>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</si>
  <si>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</si>
  <si>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</si>
  <si>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</si>
  <si>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</si>
  <si>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</si>
  <si>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</si>
  <si>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</si>
  <si>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</si>
  <si>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</si>
  <si>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</si>
  <si>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</si>
  <si>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</si>
  <si>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</si>
  <si>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</si>
  <si>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</si>
  <si>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</si>
  <si>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</si>
  <si>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</si>
  <si>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</si>
  <si>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</si>
  <si>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</si>
  <si>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</si>
  <si>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</si>
  <si>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</si>
  <si>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</si>
  <si>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</si>
  <si>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</si>
  <si>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</si>
  <si>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</si>
  <si>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</si>
  <si>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</si>
  <si>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</si>
  <si>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</si>
  <si>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</si>
  <si>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</si>
  <si>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</si>
  <si>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</si>
  <si>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</si>
  <si>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</si>
  <si>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</si>
  <si>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</si>
  <si>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</si>
  <si>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</si>
  <si>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</si>
  <si>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</si>
  <si>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</si>
  <si>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</si>
  <si>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</si>
  <si>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</si>
  <si>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</si>
  <si>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</si>
  <si>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</si>
  <si>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</si>
  <si>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</si>
  <si>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</si>
  <si>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</si>
  <si>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</si>
  <si>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</si>
  <si>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</si>
  <si>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</si>
  <si>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</si>
  <si>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</si>
  <si>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</si>
  <si>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</si>
  <si>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</si>
  <si>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</si>
  <si>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</si>
  <si>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</si>
  <si>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</si>
  <si>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</si>
  <si>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</si>
  <si>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</si>
  <si>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</si>
  <si>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</si>
  <si>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</si>
  <si>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</si>
  <si>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</si>
  <si>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</si>
  <si>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</si>
  <si>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</si>
  <si>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</si>
  <si>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</si>
  <si>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</si>
  <si>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</si>
  <si>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</si>
  <si>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</si>
  <si>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</si>
  <si>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</si>
  <si>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</si>
  <si>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</si>
  <si>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</si>
  <si>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</si>
  <si>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</si>
  <si>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</si>
  <si>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</si>
  <si>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</si>
  <si>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</si>
  <si>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</si>
  <si>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</si>
  <si>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</si>
  <si>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</si>
  <si>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</si>
  <si>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</si>
  <si>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</si>
  <si>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</si>
  <si>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</si>
  <si>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</si>
  <si>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</si>
  <si>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</si>
  <si>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</si>
  <si>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</si>
  <si>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</si>
  <si>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</si>
  <si>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</si>
  <si>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</si>
  <si>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</si>
  <si>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</si>
  <si>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</si>
  <si>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</si>
  <si>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</si>
  <si>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</si>
  <si>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</si>
  <si>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</si>
  <si>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</si>
  <si>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</si>
  <si>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</si>
  <si>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</si>
  <si>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</si>
  <si>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</si>
  <si>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</si>
  <si>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</si>
  <si>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</si>
  <si>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</si>
  <si>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</si>
  <si>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</si>
  <si>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</si>
  <si>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</si>
  <si>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</si>
  <si>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</si>
  <si>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</si>
  <si>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</si>
  <si>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</si>
  <si>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</si>
  <si>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</si>
  <si>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</si>
  <si>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</si>
  <si>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</si>
  <si>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</si>
  <si>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</si>
  <si>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</si>
  <si>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</si>
  <si>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</si>
  <si>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</si>
  <si>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</si>
  <si>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</si>
  <si>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</si>
  <si>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</si>
  <si>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</si>
  <si>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</si>
  <si>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</si>
  <si>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</si>
  <si>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</si>
  <si>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</si>
  <si>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</si>
  <si>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</si>
  <si>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</si>
  <si>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</si>
  <si>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</si>
  <si>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</si>
  <si>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</si>
  <si>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</si>
  <si>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</si>
  <si>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</si>
  <si>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</si>
  <si>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</si>
  <si>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</si>
  <si>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</si>
  <si>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</si>
  <si>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</si>
  <si>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</si>
  <si>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</si>
  <si>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</si>
  <si>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</si>
  <si>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</si>
  <si>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</si>
  <si>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</si>
  <si>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</si>
  <si>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</si>
  <si>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</si>
  <si>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</si>
  <si>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</si>
  <si>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</si>
  <si>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</si>
  <si>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</si>
  <si>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</si>
  <si>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</si>
  <si>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</si>
  <si>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</si>
  <si>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</si>
  <si>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</si>
  <si>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</si>
  <si>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</si>
  <si>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</si>
  <si>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</si>
  <si>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</si>
  <si>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</si>
  <si>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</si>
  <si>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</si>
  <si>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</si>
  <si>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</si>
  <si>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</si>
  <si>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</si>
  <si>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</si>
  <si>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</si>
  <si>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</si>
  <si>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</si>
  <si>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</si>
  <si>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</si>
  <si>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</si>
  <si>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</si>
  <si>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</si>
  <si>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</si>
  <si>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</si>
  <si>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</si>
  <si>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</si>
  <si>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</si>
  <si>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</si>
  <si>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</si>
  <si>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</si>
  <si>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</si>
  <si>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</si>
  <si>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</si>
  <si>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</si>
  <si>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</si>
  <si>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</si>
  <si>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</si>
  <si>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</si>
  <si>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</si>
  <si>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</si>
  <si>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</si>
  <si>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</si>
  <si>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</si>
  <si>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</si>
  <si>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</si>
  <si>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</si>
  <si>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</si>
  <si>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</si>
  <si>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</si>
  <si>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</si>
  <si>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</si>
  <si>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</si>
  <si>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</si>
  <si>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</si>
  <si>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</si>
  <si>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</si>
  <si>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</si>
  <si>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</si>
  <si>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</si>
  <si>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</si>
  <si>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</si>
  <si>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</si>
  <si>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</si>
  <si>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</si>
  <si>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</si>
  <si>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</si>
  <si>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</si>
  <si>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</si>
  <si>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</si>
  <si>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</si>
  <si>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</si>
  <si>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</si>
  <si>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</si>
  <si>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</si>
  <si>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</si>
  <si>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</si>
  <si>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</si>
  <si>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</si>
  <si>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</si>
  <si>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</si>
  <si>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</si>
  <si>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</si>
  <si>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</si>
  <si>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</si>
  <si>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</si>
  <si>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</si>
  <si>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</si>
  <si>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</si>
  <si>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</si>
  <si>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</si>
  <si>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</si>
  <si>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</si>
  <si>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</si>
  <si>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</si>
  <si>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</si>
  <si>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</si>
  <si>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</si>
  <si>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</si>
  <si>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</si>
  <si>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</si>
  <si>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</si>
  <si>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</si>
  <si>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</si>
  <si>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</si>
  <si>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</si>
  <si>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</si>
  <si>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</si>
  <si>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</si>
  <si>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</si>
  <si>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</si>
  <si>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</si>
  <si>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</si>
  <si>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</si>
  <si>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</si>
  <si>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</si>
  <si>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</si>
  <si>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</si>
  <si>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</si>
  <si>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</si>
  <si>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</si>
  <si>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</si>
  <si>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</si>
  <si>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</si>
  <si>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</si>
  <si>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</si>
  <si>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</si>
  <si>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</si>
  <si>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</si>
  <si>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</si>
  <si>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</si>
  <si>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</si>
  <si>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</si>
  <si>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</si>
  <si>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</si>
  <si>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</si>
  <si>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</si>
  <si>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</si>
  <si>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</si>
  <si>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</si>
  <si>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</si>
  <si>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</si>
  <si>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</si>
  <si>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</si>
  <si>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</si>
  <si>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</si>
  <si>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</si>
  <si>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</si>
  <si>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</si>
  <si>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</si>
  <si>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</si>
  <si>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</si>
  <si>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</si>
  <si>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</si>
  <si>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</si>
  <si>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</si>
  <si>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</si>
  <si>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</si>
  <si>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</si>
  <si>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</si>
  <si>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</si>
  <si>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</si>
  <si>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</si>
  <si>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</si>
  <si>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</si>
  <si>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</si>
  <si>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</si>
  <si>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</si>
  <si>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</si>
  <si>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</si>
  <si>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</si>
  <si>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</si>
  <si>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</si>
  <si>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</si>
  <si>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</si>
  <si>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</si>
  <si>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</si>
  <si>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</si>
  <si>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</si>
  <si>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</si>
  <si>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</si>
  <si>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</si>
  <si>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</si>
  <si>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</si>
  <si>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</si>
  <si>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</si>
  <si>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</si>
  <si>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</si>
  <si>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</si>
  <si>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</si>
  <si>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</si>
  <si>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</si>
  <si>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</si>
  <si>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</si>
  <si>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</si>
  <si>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</si>
  <si>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</si>
  <si>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</si>
  <si>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</si>
  <si>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</si>
  <si>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</si>
  <si>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</si>
  <si>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</si>
  <si>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</si>
  <si>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</si>
  <si>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</si>
  <si>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</si>
  <si>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</si>
  <si>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</si>
  <si>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</si>
  <si>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</si>
  <si>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</si>
  <si>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</si>
  <si>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</si>
  <si>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</si>
  <si>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</si>
  <si>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</si>
  <si>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</si>
  <si>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</si>
  <si>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</si>
  <si>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</si>
  <si>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</si>
  <si>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</si>
  <si>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</si>
  <si>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</si>
  <si>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</si>
  <si>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</si>
  <si>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</si>
  <si>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</si>
  <si>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</si>
  <si>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</si>
  <si>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</si>
  <si>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</si>
  <si>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</si>
  <si>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</si>
  <si>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</si>
  <si>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</si>
  <si>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</si>
  <si>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</si>
  <si>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</si>
  <si>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</si>
  <si>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</si>
  <si>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</si>
  <si>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</si>
  <si>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</si>
  <si>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</si>
  <si>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</si>
  <si>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</si>
  <si>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</si>
  <si>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</si>
  <si>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</si>
  <si>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</si>
  <si>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</si>
  <si>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</si>
  <si>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</si>
  <si>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</si>
  <si>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</si>
  <si>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</si>
  <si>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</si>
  <si>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</si>
  <si>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</si>
  <si>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</si>
  <si>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</si>
  <si>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</si>
  <si>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</si>
  <si>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</si>
  <si>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</si>
  <si>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</si>
  <si>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</si>
  <si>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</si>
  <si>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</si>
  <si>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</si>
  <si>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</si>
  <si>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</si>
  <si>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</si>
  <si>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</si>
  <si>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</si>
  <si>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</si>
  <si>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</si>
  <si>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</si>
  <si>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</si>
  <si>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</si>
  <si>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</si>
  <si>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</si>
  <si>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</si>
  <si>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</si>
  <si>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</si>
  <si>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</si>
  <si>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</si>
  <si>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</si>
  <si>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</si>
  <si>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</si>
  <si>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</si>
  <si>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</si>
  <si>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</si>
  <si>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</si>
  <si>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</si>
  <si>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</si>
  <si>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</si>
  <si>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</si>
  <si>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</si>
  <si>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</si>
  <si>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</si>
  <si>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</si>
  <si>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</si>
  <si>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</si>
  <si>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</si>
  <si>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</si>
  <si>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</si>
  <si>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</si>
  <si>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</si>
  <si>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</si>
  <si>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</si>
  <si>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</si>
  <si>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</si>
  <si>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</si>
  <si>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</si>
  <si>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</si>
  <si>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</si>
  <si>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</si>
  <si>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</si>
  <si>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</si>
  <si>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</si>
  <si>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</si>
  <si>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</si>
  <si>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</si>
  <si>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</si>
  <si>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</si>
  <si>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</si>
  <si>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</si>
  <si>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</si>
  <si>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</si>
  <si>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</si>
  <si>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</si>
  <si>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</si>
  <si>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</si>
  <si>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</si>
  <si>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</si>
  <si>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</si>
  <si>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</si>
  <si>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</si>
  <si>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</si>
  <si>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</si>
  <si>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</si>
  <si>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</si>
  <si>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</si>
  <si>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</si>
  <si>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</si>
  <si>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</si>
  <si>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</si>
  <si>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</si>
  <si>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</si>
  <si>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</si>
  <si>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</si>
  <si>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</si>
  <si>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</si>
  <si>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</si>
  <si>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</si>
  <si>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</si>
  <si>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</si>
  <si>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</si>
  <si>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</si>
  <si>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</si>
  <si>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</si>
  <si>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</si>
  <si>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</si>
  <si>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</si>
  <si>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</si>
  <si>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</si>
  <si>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</si>
  <si>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</si>
  <si>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</si>
  <si>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</si>
  <si>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</si>
  <si>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</si>
  <si>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</si>
  <si>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</si>
  <si>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</si>
  <si>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</si>
  <si>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</si>
  <si>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</si>
  <si>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</si>
  <si>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</si>
  <si>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</si>
  <si>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</si>
  <si>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</si>
  <si>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</si>
  <si>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</si>
  <si>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</si>
  <si>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</si>
  <si>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</si>
  <si>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</si>
  <si>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</si>
  <si>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</si>
  <si>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</si>
  <si>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</si>
  <si>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</si>
  <si>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</si>
  <si>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</si>
  <si>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</si>
  <si>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</si>
  <si>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</si>
  <si>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</si>
  <si>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</si>
  <si>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</si>
  <si>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</si>
  <si>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</si>
  <si>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</si>
  <si>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</si>
  <si>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</si>
  <si>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</si>
  <si>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</si>
  <si>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</si>
  <si>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</si>
  <si>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</si>
  <si>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</si>
  <si>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</si>
  <si>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</si>
  <si>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</si>
  <si>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</si>
  <si>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</si>
  <si>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</si>
  <si>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</si>
  <si>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</si>
  <si>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</si>
  <si>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</si>
  <si>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</si>
  <si>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</si>
  <si>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</si>
  <si>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</si>
  <si>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</si>
  <si>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</si>
  <si>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</si>
  <si>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</si>
  <si>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</si>
  <si>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</si>
  <si>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</si>
  <si>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</si>
  <si>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</si>
  <si>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</si>
  <si>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</si>
  <si>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</si>
  <si>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</si>
  <si>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</si>
  <si>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</si>
  <si>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</si>
  <si>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</si>
  <si>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</si>
  <si>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</si>
  <si>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</si>
  <si>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</si>
  <si>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</si>
  <si>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</si>
  <si>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</si>
  <si>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</si>
  <si>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</si>
  <si>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</si>
  <si>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</si>
  <si>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</si>
  <si>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</si>
  <si>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</si>
  <si>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</si>
  <si>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</si>
  <si>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</si>
  <si>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</si>
  <si>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</si>
  <si>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</si>
  <si>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</si>
  <si>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</si>
  <si>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</si>
  <si>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</si>
  <si>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</si>
  <si>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</si>
  <si>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</si>
  <si>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</si>
  <si>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</si>
  <si>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</si>
  <si>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</si>
  <si>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</si>
  <si>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</si>
  <si>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</si>
  <si>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</si>
  <si>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</si>
  <si>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</si>
  <si>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</si>
  <si>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</si>
  <si>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</si>
  <si>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</si>
  <si>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</si>
  <si>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</si>
  <si>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</si>
  <si>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</si>
  <si>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</si>
  <si>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</si>
  <si>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</si>
  <si>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</si>
  <si>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</si>
  <si>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</si>
  <si>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</si>
  <si>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</si>
  <si>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</si>
  <si>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</si>
  <si>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</si>
  <si>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</si>
  <si>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</si>
  <si>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</si>
  <si>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</si>
  <si>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</si>
  <si>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</si>
  <si>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</si>
  <si>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</si>
  <si>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</si>
  <si>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</si>
  <si>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</si>
  <si>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</si>
  <si>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</si>
  <si>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</si>
  <si>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</si>
  <si>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</si>
  <si>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</si>
  <si>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</si>
  <si>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</si>
  <si>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</si>
  <si>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</si>
  <si>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</si>
  <si>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</si>
  <si>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</si>
  <si>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</si>
  <si>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</si>
  <si>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</si>
  <si>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</si>
  <si>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</si>
  <si>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</si>
  <si>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</si>
  <si>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</si>
  <si>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</si>
  <si>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</si>
  <si>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</si>
  <si>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</si>
  <si>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</si>
  <si>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</si>
  <si>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</si>
  <si>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</si>
  <si>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</si>
  <si>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</si>
  <si>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</si>
  <si>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</si>
  <si>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</si>
  <si>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</si>
  <si>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</si>
  <si>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</si>
  <si>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</si>
  <si>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</si>
  <si>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</si>
  <si>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</si>
  <si>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</si>
  <si>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</si>
  <si>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</si>
  <si>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</si>
  <si>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</si>
  <si>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</si>
  <si>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</si>
  <si>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</si>
  <si>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</si>
  <si>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</si>
  <si>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</si>
  <si>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</si>
  <si>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</si>
  <si>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</si>
  <si>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</si>
  <si>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</si>
  <si>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</si>
  <si>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</si>
  <si>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</si>
  <si>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</si>
  <si>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</si>
  <si>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</si>
  <si>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</si>
  <si>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</si>
  <si>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</si>
  <si>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</si>
  <si>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</si>
  <si>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</si>
  <si>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</si>
  <si>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</si>
  <si>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</si>
  <si>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</si>
  <si>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</si>
  <si>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</si>
  <si>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</si>
  <si>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</si>
  <si>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</si>
  <si>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</si>
  <si>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</si>
  <si>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</si>
  <si>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</si>
  <si>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</si>
  <si>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</si>
  <si>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</si>
  <si>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</si>
  <si>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</si>
  <si>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</si>
  <si>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</si>
  <si>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</si>
  <si>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</si>
  <si>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</si>
  <si>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</si>
  <si>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</si>
  <si>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</si>
  <si>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</si>
  <si>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</si>
  <si>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</si>
  <si>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</si>
  <si>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</si>
  <si>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</si>
  <si>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</si>
  <si>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</si>
  <si>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</si>
  <si>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</si>
  <si>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</si>
  <si>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</si>
  <si>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</si>
  <si>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</si>
  <si>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</si>
  <si>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</si>
  <si>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</si>
  <si>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</si>
  <si>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</si>
  <si>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</si>
  <si>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</si>
  <si>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</si>
  <si>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</si>
  <si>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</si>
  <si>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</si>
  <si>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</si>
  <si>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</si>
  <si>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</si>
  <si>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</si>
  <si>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</si>
  <si>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</si>
  <si>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</si>
  <si>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</si>
  <si>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</si>
  <si>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</si>
  <si>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</si>
  <si>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</si>
  <si>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</si>
  <si>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</si>
  <si>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</si>
  <si>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</si>
  <si>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</si>
  <si>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</si>
  <si>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</si>
  <si>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</si>
  <si>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</si>
  <si>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</si>
  <si>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</si>
  <si>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</si>
  <si>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</si>
  <si>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</si>
  <si>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</si>
  <si>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</si>
  <si>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</si>
  <si>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</si>
  <si>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</si>
  <si>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</si>
  <si>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</si>
  <si>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</si>
  <si>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</si>
  <si>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</si>
  <si>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</si>
  <si>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</si>
  <si>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</si>
  <si>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</si>
  <si>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</si>
  <si>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</si>
  <si>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</si>
  <si>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</si>
  <si>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</si>
  <si>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</si>
  <si>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</si>
  <si>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</si>
  <si>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</si>
  <si>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</si>
  <si>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</si>
  <si>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</si>
  <si>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</si>
  <si>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</si>
  <si>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</si>
  <si>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</si>
  <si>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</si>
  <si>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</si>
  <si>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</si>
  <si>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</si>
  <si>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</si>
  <si>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</si>
  <si>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</si>
  <si>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</si>
  <si>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</si>
  <si>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</si>
  <si>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</si>
  <si>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</si>
  <si>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</si>
  <si>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</si>
  <si>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</si>
  <si>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</si>
  <si>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</si>
  <si>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</si>
  <si>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</si>
  <si>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</si>
  <si>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</si>
  <si>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</si>
  <si>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</si>
  <si>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</si>
  <si>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</si>
  <si>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</si>
  <si>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</si>
  <si>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</si>
  <si>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</si>
  <si>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</si>
  <si>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</si>
  <si>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</si>
  <si>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</si>
  <si>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</si>
  <si>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</si>
  <si>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</si>
  <si>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</si>
  <si>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</si>
  <si>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</si>
  <si>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</si>
  <si>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</si>
  <si>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</si>
  <si>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</si>
  <si>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</si>
  <si>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</si>
  <si>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</si>
  <si>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</si>
  <si>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</si>
  <si>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</si>
  <si>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</si>
  <si>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</si>
  <si>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</si>
  <si>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</si>
  <si>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</si>
  <si>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</si>
  <si>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</si>
  <si>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</si>
  <si>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</si>
  <si>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</si>
  <si>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</si>
  <si>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</si>
  <si>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</si>
  <si>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</si>
  <si>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</si>
  <si>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</si>
  <si>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</si>
  <si>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</si>
  <si>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</si>
  <si>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</si>
  <si>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</si>
  <si>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</si>
  <si>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</si>
  <si>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</si>
  <si>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</si>
  <si>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</si>
  <si>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</si>
  <si>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</si>
  <si>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</si>
  <si>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</si>
  <si>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</si>
  <si>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</si>
  <si>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</si>
  <si>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</si>
  <si>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</si>
  <si>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</si>
  <si>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</si>
  <si>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</si>
  <si>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</si>
  <si>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</si>
  <si>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</si>
  <si>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</si>
  <si>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</si>
  <si>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</si>
  <si>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</si>
  <si>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</si>
  <si>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</si>
  <si>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</si>
  <si>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</si>
  <si>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</si>
  <si>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</si>
  <si>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</si>
  <si>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</si>
  <si>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</si>
  <si>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</si>
  <si>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</si>
  <si>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</si>
  <si>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</si>
  <si>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</si>
  <si>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</si>
  <si>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</si>
  <si>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</si>
  <si>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</si>
  <si>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</si>
  <si>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</si>
  <si>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</si>
  <si>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</si>
  <si>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</si>
  <si>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</si>
  <si>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</si>
  <si>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</si>
  <si>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</si>
  <si>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</si>
  <si>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</si>
  <si>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</si>
  <si>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</si>
  <si>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</si>
  <si>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</si>
  <si>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</si>
  <si>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</si>
  <si>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</si>
  <si>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</si>
  <si>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</si>
  <si>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</si>
  <si>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</si>
  <si>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</si>
  <si>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</si>
  <si>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</si>
  <si>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</si>
  <si>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</si>
  <si>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</si>
  <si>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</si>
  <si>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</si>
  <si>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</si>
  <si>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</si>
  <si>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</si>
  <si>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</si>
  <si>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</si>
  <si>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</si>
  <si>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</si>
  <si>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</si>
  <si>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</si>
  <si>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</si>
  <si>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</si>
  <si>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</si>
  <si>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</si>
  <si>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</si>
  <si>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</si>
  <si>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</si>
  <si>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</si>
  <si>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</si>
  <si>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</si>
  <si>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</si>
  <si>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</si>
  <si>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</si>
  <si>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</si>
  <si>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</si>
  <si>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</si>
  <si>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</si>
  <si>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</si>
  <si>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</si>
  <si>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</si>
  <si>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</si>
  <si>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</si>
  <si>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</si>
  <si>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</si>
  <si>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</si>
  <si>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</si>
  <si>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</si>
  <si>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</si>
  <si>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</si>
  <si>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</si>
  <si>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</si>
  <si>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</si>
  <si>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</si>
  <si>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</si>
  <si>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</si>
  <si>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</si>
  <si>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</si>
  <si>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</si>
  <si>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</si>
  <si>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</si>
  <si>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</si>
  <si>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</si>
  <si>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</si>
  <si>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</si>
  <si>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</si>
  <si>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</si>
  <si>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</si>
  <si>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</si>
  <si>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</si>
  <si>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</si>
  <si>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</si>
  <si>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</si>
  <si>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</si>
  <si>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</si>
  <si>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</si>
  <si>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</si>
  <si>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</si>
  <si>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</si>
  <si>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</si>
  <si>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</si>
  <si>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</si>
  <si>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</si>
  <si>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</si>
  <si>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</si>
  <si>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</si>
  <si>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</si>
  <si>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</si>
  <si>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</si>
  <si>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</si>
  <si>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</si>
  <si>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</si>
  <si>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</si>
  <si>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</si>
  <si>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</si>
  <si>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</si>
  <si>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</si>
  <si>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</si>
  <si>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</si>
  <si>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</si>
  <si>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</si>
  <si>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</si>
  <si>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</si>
  <si>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</si>
  <si>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</si>
  <si>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</si>
  <si>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</si>
  <si>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</si>
  <si>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</si>
  <si>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</si>
  <si>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</si>
  <si>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</si>
  <si>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</si>
  <si>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</si>
  <si>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</si>
  <si>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</si>
  <si>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</si>
  <si>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</si>
  <si>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</si>
  <si>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</si>
  <si>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</si>
  <si>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</si>
  <si>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</si>
  <si>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</si>
  <si>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</si>
  <si>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</si>
  <si>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</si>
  <si>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</si>
  <si>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</si>
  <si>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</si>
  <si>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</si>
  <si>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</si>
  <si>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</si>
  <si>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</si>
  <si>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</si>
  <si>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</si>
  <si>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</si>
  <si>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</si>
  <si>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</si>
  <si>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</si>
  <si>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</si>
  <si>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</si>
  <si>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</si>
  <si>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</si>
  <si>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</si>
  <si>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</si>
  <si>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</si>
  <si>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</si>
  <si>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</si>
  <si>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</si>
  <si>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</si>
  <si>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</si>
  <si>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</si>
  <si>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</si>
  <si>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</si>
  <si>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</si>
  <si>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</si>
  <si>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</si>
  <si>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</si>
  <si>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</si>
  <si>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</si>
  <si>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</si>
  <si>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</si>
  <si>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</si>
  <si>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</si>
  <si>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</si>
  <si>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</si>
  <si>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</si>
  <si>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</si>
  <si>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</si>
  <si>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</si>
  <si>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</si>
  <si>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</si>
  <si>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</si>
  <si>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</si>
  <si>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</si>
  <si>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</si>
  <si>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</si>
  <si>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</si>
  <si>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</si>
  <si>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</si>
  <si>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</si>
  <si>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</si>
  <si>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</si>
  <si>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</si>
  <si>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</si>
  <si>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</si>
  <si>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</si>
  <si>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</si>
  <si>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</si>
  <si>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</si>
  <si>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</si>
  <si>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</si>
  <si>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</si>
  <si>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</si>
  <si>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</si>
  <si>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</si>
  <si>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</si>
  <si>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</si>
  <si>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</si>
  <si>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</si>
  <si>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</si>
  <si>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</si>
  <si>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</si>
  <si>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</si>
  <si>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</si>
  <si>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</si>
  <si>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</si>
  <si>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</si>
  <si>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</si>
  <si>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</si>
  <si>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</si>
  <si>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</si>
  <si>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</si>
  <si>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</si>
  <si>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</si>
  <si>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</si>
  <si>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</si>
  <si>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</si>
  <si>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</si>
  <si>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</si>
  <si>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</si>
  <si>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</si>
  <si>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</si>
  <si>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</si>
  <si>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</si>
  <si>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</si>
  <si>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</si>
  <si>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</si>
  <si>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</si>
  <si>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</si>
  <si>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</si>
  <si>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</si>
  <si>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</si>
  <si>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</si>
  <si>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</si>
  <si>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</si>
  <si>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</si>
  <si>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</si>
  <si>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</si>
  <si>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</si>
  <si>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</si>
  <si>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</si>
  <si>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</si>
  <si>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</si>
  <si>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</si>
  <si>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</si>
  <si>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</si>
  <si>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</si>
  <si>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</si>
  <si>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</si>
  <si>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</si>
  <si>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</si>
  <si>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</si>
  <si>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</si>
  <si>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</si>
  <si>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</si>
  <si>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</si>
  <si>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</si>
  <si>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</si>
  <si>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</si>
  <si>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</si>
  <si>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</si>
  <si>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</si>
  <si>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</si>
  <si>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</si>
  <si>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</si>
  <si>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</si>
  <si>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</si>
  <si>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</si>
  <si>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</si>
  <si>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</si>
  <si>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</si>
  <si>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</si>
  <si>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</si>
  <si>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</si>
  <si>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</si>
  <si>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</si>
  <si>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</si>
  <si>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</si>
  <si>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</si>
  <si>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</si>
  <si>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</si>
  <si>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</si>
  <si>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</si>
  <si>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</si>
  <si>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</si>
  <si>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</si>
  <si>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</si>
  <si>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</si>
  <si>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</si>
  <si>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</si>
  <si>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</si>
  <si>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</si>
  <si>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</si>
  <si>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</si>
  <si>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</si>
  <si>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</si>
  <si>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</si>
  <si>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</si>
  <si>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</si>
  <si>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</si>
  <si>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</si>
  <si>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</si>
  <si>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</si>
  <si>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</si>
  <si>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</si>
  <si>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</si>
  <si>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</si>
  <si>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</si>
  <si>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</si>
  <si>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</si>
  <si>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</si>
  <si>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</si>
  <si>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</si>
  <si>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</si>
  <si>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</si>
  <si>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</si>
  <si>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</si>
  <si>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</si>
  <si>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</si>
  <si>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</si>
  <si>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</si>
  <si>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</si>
  <si>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</si>
  <si>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</si>
  <si>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</si>
  <si>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</si>
  <si>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</si>
  <si>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</si>
  <si>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</si>
  <si>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</si>
  <si>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</si>
  <si>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</si>
  <si>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</si>
  <si>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</si>
  <si>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</si>
  <si>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</si>
  <si>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</si>
  <si>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</si>
  <si>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</si>
  <si>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</si>
  <si>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</si>
  <si>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</si>
  <si>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</si>
  <si>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</si>
  <si>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</si>
  <si>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</si>
  <si>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</si>
  <si>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</si>
  <si>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</si>
  <si>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</si>
  <si>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</si>
  <si>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</si>
  <si>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</si>
  <si>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</si>
  <si>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</si>
  <si>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</si>
  <si>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</si>
  <si>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</si>
  <si>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</si>
  <si>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</si>
  <si>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</si>
  <si>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</si>
  <si>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</si>
  <si>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</si>
  <si>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</si>
  <si>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</si>
  <si>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</si>
  <si>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</si>
  <si>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</si>
  <si>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</si>
  <si>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</si>
  <si>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</si>
  <si>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</si>
  <si>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</si>
  <si>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</si>
  <si>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</si>
  <si>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</si>
  <si>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</si>
  <si>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</si>
  <si>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</si>
  <si>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</si>
  <si>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</si>
  <si>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</si>
  <si>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</si>
  <si>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</si>
  <si>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</si>
  <si>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</si>
  <si>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</si>
  <si>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</si>
  <si>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</si>
  <si>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</si>
  <si>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</si>
  <si>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</si>
  <si>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</si>
  <si>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</si>
  <si>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</si>
  <si>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</si>
  <si>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</si>
  <si>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</si>
  <si>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</si>
  <si>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</si>
  <si>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</si>
  <si>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</si>
  <si>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</si>
  <si>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</si>
  <si>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</si>
  <si>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</si>
  <si>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</si>
  <si>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</si>
  <si>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</si>
  <si>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</si>
  <si>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</si>
  <si>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</si>
  <si>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</si>
  <si>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</si>
  <si>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</si>
  <si>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</si>
  <si>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</si>
  <si>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</si>
  <si>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</si>
  <si>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</si>
  <si>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</si>
  <si>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</si>
  <si>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</si>
  <si>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</si>
  <si>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</si>
  <si>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</si>
  <si>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</si>
  <si>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</si>
  <si>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</si>
  <si>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</si>
  <si>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</si>
  <si>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</si>
  <si>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</si>
  <si>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</si>
  <si>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</si>
  <si>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</si>
  <si>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</si>
  <si>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</si>
  <si>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</si>
  <si>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</si>
  <si>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</si>
  <si>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</si>
  <si>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</si>
  <si>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</si>
  <si>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</si>
  <si>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</si>
  <si>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</si>
  <si>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</si>
  <si>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</si>
  <si>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</si>
  <si>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</si>
  <si>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</si>
  <si>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</si>
  <si>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</si>
  <si>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</si>
  <si>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</si>
  <si>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</si>
  <si>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</si>
  <si>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</si>
  <si>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</si>
  <si>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</si>
  <si>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</si>
  <si>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</si>
  <si>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</si>
  <si>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</si>
  <si>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</si>
  <si>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</si>
  <si>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</si>
  <si>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</si>
  <si>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</si>
  <si>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</si>
  <si>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</si>
  <si>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</si>
  <si>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</si>
  <si>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</si>
  <si>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</si>
  <si>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</si>
  <si>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</si>
  <si>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</si>
  <si>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</si>
  <si>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</si>
  <si>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</si>
  <si>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</si>
  <si>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</si>
  <si>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</si>
  <si>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</si>
  <si>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</si>
  <si>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</si>
  <si>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</si>
  <si>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</si>
  <si>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</si>
  <si>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</si>
  <si>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</si>
  <si>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</si>
  <si>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</si>
  <si>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</si>
  <si>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</si>
  <si>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</si>
  <si>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</si>
  <si>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</si>
  <si>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</si>
  <si>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</si>
  <si>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</si>
  <si>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</si>
  <si>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</si>
  <si>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</si>
  <si>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</si>
  <si>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</si>
  <si>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</si>
  <si>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</si>
  <si>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</si>
  <si>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</si>
  <si>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</si>
  <si>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</si>
  <si>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</si>
  <si>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</si>
  <si>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</si>
  <si>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</si>
  <si>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</si>
  <si>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</si>
  <si>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</si>
  <si>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</si>
  <si>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</si>
  <si>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</si>
  <si>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</si>
  <si>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</si>
  <si>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</si>
  <si>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</si>
  <si>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</si>
  <si>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</si>
  <si>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</si>
  <si>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</si>
  <si>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</si>
  <si>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</si>
  <si>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</si>
  <si>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</si>
  <si>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</si>
  <si>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</si>
  <si>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</si>
  <si>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</si>
  <si>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</si>
  <si>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</si>
  <si>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</si>
  <si>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</si>
  <si>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</si>
  <si>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</si>
  <si>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</si>
  <si>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</si>
  <si>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</si>
  <si>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</si>
  <si>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</si>
  <si>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</si>
  <si>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</si>
  <si>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</si>
  <si>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</si>
  <si>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</si>
  <si>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</si>
  <si>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</si>
  <si>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</si>
  <si>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</si>
  <si>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</si>
  <si>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</si>
  <si>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</si>
  <si>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</si>
  <si>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</si>
  <si>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</si>
  <si>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</si>
  <si>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</si>
  <si>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</si>
  <si>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</si>
  <si>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</si>
  <si>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</si>
  <si>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</si>
  <si>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</si>
  <si>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</si>
  <si>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</si>
  <si>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</si>
  <si>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</si>
  <si>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</si>
  <si>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</si>
  <si>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</si>
  <si>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</si>
  <si>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</si>
  <si>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</si>
  <si>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</si>
  <si>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</si>
  <si>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</si>
  <si>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</si>
  <si>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</si>
  <si>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</si>
  <si>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</si>
  <si>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</si>
  <si>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</si>
  <si>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</si>
  <si>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</si>
  <si>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</si>
  <si>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</si>
  <si>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</si>
  <si>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</si>
  <si>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</si>
  <si>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</si>
  <si>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</si>
  <si>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</si>
  <si>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</si>
  <si>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</si>
  <si>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</si>
  <si>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</si>
  <si>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</si>
  <si>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</si>
  <si>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</si>
  <si>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</si>
  <si>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</si>
  <si>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</si>
  <si>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</si>
  <si>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</si>
  <si>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</si>
  <si>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</si>
  <si>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</si>
  <si>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</si>
  <si>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</si>
  <si>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</si>
  <si>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</si>
  <si>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</si>
  <si>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</si>
  <si>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</si>
  <si>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</si>
  <si>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</si>
  <si>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</si>
  <si>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</si>
  <si>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</si>
  <si>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</si>
  <si>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</si>
  <si>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</si>
  <si>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</si>
  <si>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</si>
  <si>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</si>
  <si>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</si>
  <si>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</si>
  <si>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</si>
  <si>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</si>
  <si>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</si>
  <si>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</si>
  <si>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</si>
  <si>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</si>
  <si>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</si>
  <si>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</si>
  <si>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</si>
  <si>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</si>
  <si>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</si>
  <si>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</si>
  <si>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</si>
  <si>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</si>
  <si>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</si>
  <si>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</si>
  <si>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</si>
  <si>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</si>
  <si>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</si>
  <si>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</si>
  <si>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</si>
  <si>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</si>
  <si>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</si>
  <si>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</si>
  <si>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</si>
  <si>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</si>
  <si>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</si>
  <si>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</si>
  <si>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</si>
  <si>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</si>
  <si>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</si>
  <si>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</si>
  <si>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</si>
  <si>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</si>
  <si>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</si>
  <si>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</si>
  <si>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</si>
  <si>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</si>
  <si>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</si>
  <si>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</si>
  <si>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</si>
  <si>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</si>
  <si>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</si>
  <si>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</si>
  <si>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</si>
  <si>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</si>
  <si>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</si>
  <si>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</si>
  <si>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</si>
  <si>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</si>
  <si>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</si>
  <si>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</si>
  <si>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</si>
  <si>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</si>
  <si>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</si>
  <si>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</si>
  <si>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</si>
  <si>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</si>
  <si>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</si>
  <si>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</si>
  <si>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</si>
  <si>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</si>
  <si>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</si>
  <si>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</si>
  <si>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</si>
  <si>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</si>
  <si>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</si>
  <si>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</si>
  <si>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</si>
  <si>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</si>
  <si>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</si>
  <si>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</si>
  <si>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</si>
  <si>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</si>
  <si>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</si>
  <si>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</si>
  <si>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</si>
  <si>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</si>
  <si>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</si>
  <si>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</si>
  <si>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</si>
  <si>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</si>
  <si>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</si>
  <si>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</si>
  <si>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</si>
  <si>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</si>
  <si>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</si>
  <si>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</si>
  <si>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</si>
  <si>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</si>
  <si>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</si>
  <si>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</si>
  <si>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</si>
  <si>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</si>
  <si>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</si>
  <si>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</si>
  <si>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</si>
  <si>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</si>
  <si>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</si>
  <si>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</si>
  <si>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</si>
  <si>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</si>
  <si>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</si>
  <si>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</si>
  <si>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</si>
  <si>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</si>
  <si>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</si>
  <si>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</si>
  <si>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</si>
  <si>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</si>
  <si>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</si>
  <si>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</si>
  <si>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</si>
  <si>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</si>
  <si>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</si>
  <si>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</si>
  <si>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</si>
  <si>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</si>
  <si>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</si>
  <si>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</si>
  <si>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</si>
  <si>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</si>
  <si>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</si>
  <si>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</si>
  <si>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</si>
  <si>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</si>
  <si>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</si>
  <si>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</si>
  <si>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</si>
  <si>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</si>
  <si>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</si>
  <si>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</si>
  <si>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</si>
  <si>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</si>
  <si>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</si>
  <si>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</si>
  <si>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</si>
  <si>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</si>
  <si>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</si>
  <si>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</si>
  <si>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</si>
  <si>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</si>
  <si>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</si>
  <si>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</si>
  <si>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</si>
  <si>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</si>
  <si>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</si>
  <si>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</si>
  <si>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</si>
  <si>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</si>
  <si>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</si>
  <si>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</si>
  <si>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</si>
  <si>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</si>
  <si>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</si>
  <si>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</si>
  <si>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</si>
  <si>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</si>
  <si>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</si>
  <si>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</si>
  <si>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</si>
  <si>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</si>
  <si>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</si>
  <si>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</si>
  <si>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</si>
  <si>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</si>
  <si>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</si>
  <si>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</si>
  <si>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</si>
  <si>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</si>
  <si>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</si>
  <si>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</si>
  <si>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</si>
  <si>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</si>
  <si>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</si>
  <si>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</si>
  <si>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</si>
  <si>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</si>
  <si>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</si>
  <si>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</si>
  <si>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</si>
  <si>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</si>
  <si>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</si>
  <si>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</si>
  <si>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</si>
  <si>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</si>
  <si>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</si>
  <si>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</si>
  <si>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</si>
  <si>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</si>
  <si>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</si>
  <si>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</si>
  <si>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</si>
  <si>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</si>
  <si>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</si>
  <si>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</si>
  <si>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</si>
  <si>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</si>
  <si>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</si>
  <si>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</si>
  <si>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</si>
  <si>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</si>
  <si>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</si>
  <si>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</si>
  <si>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</si>
  <si>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</si>
  <si>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</si>
  <si>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</si>
  <si>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</si>
  <si>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</si>
  <si>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</si>
  <si>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</si>
  <si>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</si>
  <si>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</si>
  <si>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</si>
  <si>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</si>
  <si>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</si>
  <si>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</si>
  <si>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</si>
  <si>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</si>
  <si>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</si>
  <si>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</si>
  <si>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</si>
  <si>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</si>
  <si>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</si>
  <si>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</si>
  <si>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</si>
  <si>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</si>
  <si>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</si>
  <si>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</si>
  <si>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</si>
  <si>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</si>
  <si>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</si>
  <si>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</si>
  <si>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</si>
  <si>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</si>
  <si>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</si>
  <si>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</si>
  <si>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</si>
  <si>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</si>
  <si>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</si>
  <si>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</si>
  <si>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</si>
  <si>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</si>
  <si>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</si>
  <si>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</si>
  <si>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</si>
  <si>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</si>
  <si>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</si>
  <si>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</si>
  <si>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</si>
  <si>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</si>
  <si>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</si>
  <si>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</si>
  <si>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</si>
  <si>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</si>
  <si>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</si>
  <si>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</si>
  <si>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</si>
  <si>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</si>
  <si>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</si>
  <si>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</si>
  <si>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</si>
  <si>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</si>
  <si>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</si>
  <si>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</si>
  <si>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</si>
  <si>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</si>
  <si>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</si>
  <si>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</si>
  <si>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</si>
  <si>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</si>
  <si>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</si>
  <si>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</si>
  <si>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</si>
  <si>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</si>
  <si>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</si>
  <si>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</si>
  <si>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</si>
  <si>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</si>
  <si>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</si>
  <si>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</si>
  <si>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</si>
  <si>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</si>
  <si>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</si>
  <si>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</si>
  <si>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</si>
  <si>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</si>
  <si>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</si>
  <si>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</si>
  <si>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</si>
  <si>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</si>
  <si>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</si>
  <si>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</si>
  <si>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</si>
  <si>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</si>
  <si>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</si>
  <si>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</si>
  <si>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</si>
  <si>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</si>
  <si>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</si>
  <si>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</si>
  <si>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</si>
  <si>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</si>
  <si>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</si>
  <si>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</si>
  <si>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</si>
  <si>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</si>
  <si>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</si>
  <si>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</si>
  <si>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</si>
  <si>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</si>
  <si>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</si>
  <si>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</si>
  <si>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</si>
  <si>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</si>
  <si>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</si>
  <si>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</si>
  <si>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</si>
  <si>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</si>
  <si>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</si>
  <si>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</si>
  <si>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</si>
  <si>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</si>
  <si>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</si>
  <si>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</si>
  <si>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</si>
  <si>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</si>
  <si>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</si>
  <si>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</si>
  <si>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</si>
  <si>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</si>
  <si>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</si>
  <si>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</si>
  <si>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</si>
  <si>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</si>
  <si>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</si>
  <si>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</si>
  <si>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</si>
  <si>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</si>
  <si>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</si>
  <si>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</si>
  <si>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</si>
  <si>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</si>
  <si>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</si>
  <si>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</si>
  <si>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</si>
  <si>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</si>
  <si>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</si>
  <si>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</si>
  <si>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</si>
  <si>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</si>
  <si>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</si>
  <si>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</si>
  <si>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</si>
  <si>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</si>
  <si>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</si>
  <si>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</si>
  <si>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</si>
  <si>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</si>
  <si>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</si>
  <si>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</si>
  <si>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</si>
  <si>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</si>
  <si>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</si>
  <si>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</si>
  <si>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</si>
  <si>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</si>
  <si>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</si>
  <si>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</si>
  <si>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</si>
  <si>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</si>
  <si>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</si>
  <si>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</si>
  <si>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</si>
  <si>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</si>
  <si>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</si>
  <si>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</si>
  <si>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</si>
  <si>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</si>
  <si>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</si>
  <si>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</si>
  <si>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</si>
  <si>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</si>
  <si>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</si>
  <si>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</si>
  <si>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</si>
  <si>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</si>
  <si>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</si>
  <si>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</si>
  <si>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</si>
  <si>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</si>
  <si>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</si>
  <si>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</si>
  <si>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</si>
  <si>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</si>
  <si>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</si>
  <si>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</si>
  <si>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</si>
  <si>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</si>
  <si>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</si>
  <si>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</si>
  <si>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</si>
  <si>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</si>
  <si>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</si>
  <si>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</si>
  <si>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</si>
  <si>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</si>
  <si>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</si>
  <si>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</si>
  <si>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</si>
  <si>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</si>
  <si>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</si>
  <si>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</si>
  <si>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</si>
  <si>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</si>
  <si>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</si>
  <si>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</si>
  <si>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</si>
  <si>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</si>
  <si>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</si>
  <si>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</si>
  <si>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</si>
  <si>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</si>
  <si>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</si>
  <si>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</si>
  <si>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</si>
  <si>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</si>
  <si>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</si>
  <si>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</si>
  <si>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</si>
  <si>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</si>
  <si>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</si>
  <si>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</si>
  <si>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</si>
  <si>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</si>
  <si>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</si>
  <si>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</si>
  <si>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</si>
  <si>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</si>
  <si>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</si>
  <si>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</si>
  <si>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</si>
  <si>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</si>
  <si>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</si>
  <si>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</si>
  <si>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</si>
  <si>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</si>
  <si>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</si>
  <si>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</si>
  <si>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</si>
  <si>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</si>
  <si>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</si>
  <si>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</si>
  <si>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</si>
  <si>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</si>
  <si>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</si>
  <si>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</si>
  <si>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</si>
  <si>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</si>
  <si>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</si>
  <si>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</si>
  <si>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</si>
  <si>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</si>
  <si>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</si>
  <si>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</si>
  <si>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</si>
  <si>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</si>
  <si>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</si>
  <si>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</si>
  <si>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</si>
  <si>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</si>
  <si>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</si>
  <si>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</si>
  <si>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</si>
  <si>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</si>
  <si>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</si>
  <si>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</si>
  <si>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</si>
  <si>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</si>
  <si>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</si>
  <si>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</si>
  <si>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</si>
  <si>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</si>
  <si>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</si>
  <si>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</si>
  <si>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</si>
  <si>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</si>
  <si>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</si>
  <si>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</si>
  <si>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</si>
  <si>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</si>
  <si>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</si>
  <si>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</si>
  <si>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</si>
  <si>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</si>
  <si>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</si>
  <si>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</si>
  <si>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</si>
  <si>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</si>
  <si>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</si>
  <si>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</si>
  <si>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</si>
  <si>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</si>
  <si>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</si>
  <si>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</si>
  <si>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</si>
  <si>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</si>
  <si>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</si>
  <si>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</si>
  <si>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</si>
  <si>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</si>
  <si>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</si>
  <si>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</si>
  <si>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</si>
  <si>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</si>
  <si>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</si>
  <si>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</si>
  <si>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</si>
  <si>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</si>
  <si>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</si>
  <si>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</si>
  <si>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</si>
  <si>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</si>
  <si>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</si>
  <si>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</si>
  <si>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</si>
  <si>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</si>
  <si>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</si>
  <si>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</si>
  <si>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</si>
  <si>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</si>
  <si>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</si>
  <si>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</si>
  <si>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</si>
  <si>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</si>
  <si>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</si>
  <si>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</si>
  <si>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</si>
  <si>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</si>
  <si>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</si>
  <si>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</si>
  <si>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</si>
  <si>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</si>
  <si>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</si>
  <si>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</si>
  <si>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</si>
  <si>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</si>
  <si>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</si>
  <si>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</si>
  <si>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</si>
  <si>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</si>
  <si>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</si>
  <si>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</si>
  <si>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</si>
  <si>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</si>
  <si>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</si>
  <si>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</si>
  <si>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</si>
  <si>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</si>
  <si>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</si>
  <si>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</si>
  <si>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</si>
  <si>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</si>
  <si>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</si>
  <si>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</si>
  <si>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</si>
  <si>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</si>
  <si>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</si>
  <si>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</si>
  <si>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</si>
  <si>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</si>
  <si>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</si>
  <si>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</si>
  <si>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</si>
  <si>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</si>
  <si>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</si>
  <si>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</si>
  <si>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</si>
  <si>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</si>
  <si>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</si>
  <si>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</si>
  <si>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</si>
  <si>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</si>
  <si>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</si>
  <si>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</si>
  <si>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</si>
  <si>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</si>
  <si>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</si>
  <si>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</si>
  <si>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</si>
  <si>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</si>
  <si>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</si>
  <si>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</si>
  <si>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</si>
  <si>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</si>
  <si>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</si>
  <si>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</si>
  <si>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</si>
  <si>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</si>
  <si>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</si>
  <si>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</si>
  <si>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</si>
  <si>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</si>
  <si>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</si>
  <si>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</si>
  <si>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</si>
  <si>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</si>
  <si>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</si>
  <si>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</si>
  <si>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</si>
  <si>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</si>
  <si>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</si>
  <si>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</si>
  <si>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</si>
  <si>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</si>
  <si>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</si>
  <si>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</si>
  <si>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</si>
  <si>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</si>
  <si>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</si>
  <si>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</si>
  <si>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</si>
  <si>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</si>
  <si>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</si>
  <si>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</si>
  <si>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</si>
  <si>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</si>
  <si>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</si>
  <si>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</si>
  <si>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</si>
  <si>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</si>
  <si>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</si>
  <si>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</si>
  <si>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</si>
  <si>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</si>
  <si>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</si>
  <si>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</si>
  <si>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</si>
  <si>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</si>
  <si>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</si>
  <si>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</si>
  <si>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</si>
  <si>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</si>
  <si>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</si>
  <si>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</si>
  <si>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</si>
  <si>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</si>
  <si>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</si>
  <si>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</si>
  <si>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</si>
  <si>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</si>
  <si>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</si>
  <si>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</si>
  <si>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</si>
  <si>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</si>
  <si>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</si>
  <si>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</si>
  <si>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</si>
  <si>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</si>
  <si>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</si>
  <si>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</si>
  <si>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</si>
  <si>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</si>
  <si>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</si>
  <si>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</si>
  <si>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</si>
  <si>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</si>
  <si>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</si>
  <si>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</si>
  <si>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</si>
  <si>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</si>
  <si>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</si>
  <si>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</si>
  <si>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</si>
  <si>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</si>
  <si>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</si>
  <si>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</si>
  <si>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</si>
  <si>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</si>
  <si>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</si>
  <si>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</si>
  <si>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</si>
  <si>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</si>
  <si>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</si>
  <si>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</si>
  <si>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</si>
  <si>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</si>
  <si>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</si>
  <si>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</si>
  <si>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</si>
  <si>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</si>
  <si>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</si>
  <si>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</si>
  <si>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</si>
  <si>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</si>
  <si>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</si>
  <si>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</si>
  <si>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</si>
  <si>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</si>
  <si>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</si>
  <si>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</si>
  <si>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</si>
  <si>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</si>
  <si>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</si>
  <si>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</si>
  <si>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</si>
  <si>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</si>
  <si>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</si>
  <si>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</si>
  <si>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</si>
  <si>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</si>
  <si>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</si>
  <si>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</si>
  <si>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</si>
  <si>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</si>
  <si>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</si>
  <si>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</si>
  <si>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</si>
  <si>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</si>
  <si>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</si>
  <si>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</si>
  <si>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</si>
  <si>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</si>
  <si>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</si>
  <si>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</si>
  <si>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</si>
  <si>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</si>
  <si>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</si>
  <si>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</si>
  <si>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</si>
  <si>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</si>
  <si>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</si>
  <si>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</si>
  <si>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</si>
  <si>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</si>
  <si>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</si>
  <si>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</si>
  <si>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</si>
  <si>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</si>
  <si>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</si>
  <si>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</si>
  <si>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</si>
  <si>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</si>
  <si>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</si>
  <si>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</si>
  <si>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</si>
  <si>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</si>
  <si>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</si>
  <si>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</si>
  <si>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</si>
  <si>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</si>
  <si>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</si>
  <si>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</si>
  <si>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</si>
  <si>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</si>
  <si>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</si>
  <si>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</si>
  <si>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</si>
  <si>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</si>
  <si>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</si>
  <si>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</si>
  <si>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</si>
  <si>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</si>
  <si>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</si>
  <si>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</si>
  <si>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</si>
  <si>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</si>
  <si>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</si>
  <si>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</si>
  <si>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</si>
  <si>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</si>
  <si>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</si>
  <si>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</si>
  <si>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</si>
  <si>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</si>
  <si>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</si>
  <si>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</si>
  <si>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</si>
  <si>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</si>
  <si>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</si>
  <si>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</si>
  <si>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</si>
  <si>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</si>
  <si>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</si>
  <si>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</si>
  <si>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</si>
  <si>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</si>
  <si>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</si>
  <si>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</si>
  <si>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</si>
  <si>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</si>
  <si>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</si>
  <si>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</si>
  <si>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</si>
  <si>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</si>
  <si>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</si>
  <si>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</si>
  <si>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</si>
  <si>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</si>
  <si>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</si>
  <si>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</si>
  <si>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</si>
  <si>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</si>
  <si>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</si>
  <si>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</si>
  <si>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</si>
  <si>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</si>
  <si>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</si>
  <si>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</si>
  <si>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</si>
  <si>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</si>
  <si>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</si>
  <si>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</si>
  <si>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</si>
  <si>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</si>
  <si>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</si>
  <si>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</si>
  <si>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</si>
  <si>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</si>
  <si>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</si>
  <si>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</si>
  <si>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</si>
  <si>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</si>
  <si>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</si>
  <si>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</si>
  <si>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</si>
  <si>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</si>
  <si>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</si>
  <si>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</si>
  <si>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</si>
  <si>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</si>
  <si>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</si>
  <si>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</si>
  <si>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</si>
  <si>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</si>
  <si>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</si>
  <si>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</si>
  <si>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</si>
  <si>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</si>
  <si>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</si>
  <si>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</si>
  <si>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</si>
  <si>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</si>
  <si>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</si>
  <si>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</si>
  <si>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</si>
  <si>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</si>
  <si>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</si>
  <si>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</si>
  <si>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</si>
  <si>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</si>
  <si>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</si>
  <si>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</si>
  <si>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</si>
  <si>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</si>
  <si>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</si>
  <si>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</si>
  <si>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</si>
  <si>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</si>
  <si>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</si>
  <si>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</si>
  <si>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</si>
  <si>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</si>
  <si>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</si>
  <si>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</si>
  <si>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</si>
  <si>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</si>
  <si>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</si>
  <si>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</si>
  <si>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</si>
  <si>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</si>
  <si>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</si>
  <si>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</si>
  <si>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</si>
  <si>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</si>
  <si>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</si>
  <si>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</si>
  <si>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</si>
  <si>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</si>
  <si>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</si>
  <si>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</si>
  <si>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</si>
  <si>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</si>
  <si>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</si>
  <si>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</si>
  <si>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</si>
  <si>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</si>
  <si>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</si>
  <si>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</si>
  <si>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</si>
  <si>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</si>
  <si>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</si>
  <si>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</si>
  <si>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</si>
  <si>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</si>
  <si>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</si>
  <si>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</si>
  <si>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</si>
  <si>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</si>
  <si>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</si>
  <si>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</si>
  <si>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</si>
  <si>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</si>
  <si>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</si>
  <si>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</si>
  <si>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</si>
  <si>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</si>
  <si>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</si>
  <si>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</si>
  <si>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</si>
  <si>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</si>
  <si>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</si>
  <si>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</si>
  <si>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</si>
  <si>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</si>
  <si>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</si>
  <si>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</si>
  <si>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</si>
  <si>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</si>
  <si>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</si>
  <si>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</si>
  <si>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</si>
  <si>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</si>
  <si>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</si>
  <si>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</si>
  <si>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</si>
  <si>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</si>
  <si>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</si>
  <si>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</si>
  <si>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</si>
  <si>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</si>
  <si>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</si>
  <si>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</si>
  <si>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</si>
  <si>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</si>
  <si>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</si>
  <si>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</si>
  <si>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</si>
  <si>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</si>
  <si>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</si>
  <si>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</si>
  <si>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</si>
  <si>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</si>
  <si>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</si>
  <si>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</si>
  <si>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</si>
  <si>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</si>
  <si>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</si>
  <si>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</si>
  <si>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</si>
  <si>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</si>
  <si>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</si>
  <si>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</si>
  <si>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</si>
  <si>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</si>
  <si>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</si>
  <si>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</si>
  <si>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</si>
  <si>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</si>
  <si>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</si>
  <si>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</si>
  <si>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</si>
  <si>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</si>
  <si>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</si>
  <si>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</si>
  <si>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</si>
  <si>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</si>
  <si>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</si>
  <si>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</si>
  <si>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</si>
  <si>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</si>
  <si>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</si>
  <si>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</si>
  <si>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</si>
  <si>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</si>
  <si>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</si>
  <si>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</si>
  <si>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</si>
  <si>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</si>
  <si>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</si>
  <si>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</si>
  <si>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</si>
  <si>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</si>
  <si>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</si>
  <si>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</si>
  <si>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</si>
  <si>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</si>
  <si>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</si>
  <si>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</si>
  <si>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</si>
  <si>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</si>
  <si>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</si>
  <si>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</si>
  <si>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</si>
  <si>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</si>
  <si>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</si>
  <si>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</si>
  <si>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</si>
  <si>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</si>
  <si>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</si>
  <si>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</si>
  <si>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</si>
  <si>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</si>
  <si>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</si>
  <si>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</si>
  <si>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</si>
  <si>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</si>
  <si>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</si>
  <si>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</si>
  <si>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</si>
  <si>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</si>
  <si>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</si>
  <si>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</si>
  <si>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</si>
  <si>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</si>
  <si>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</si>
  <si>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</si>
  <si>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</si>
  <si>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</si>
  <si>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</si>
  <si>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</si>
  <si>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</si>
  <si>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</si>
  <si>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</si>
  <si>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</si>
  <si>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</si>
  <si>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</si>
  <si>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</si>
  <si>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</si>
  <si>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</si>
  <si>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</si>
  <si>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</si>
  <si>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</si>
  <si>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</si>
  <si>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</si>
  <si>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</si>
  <si>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</si>
  <si>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</si>
  <si>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</si>
  <si>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</si>
  <si>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</si>
  <si>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</si>
  <si>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</si>
  <si>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</si>
  <si>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</si>
  <si>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</si>
  <si>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</si>
  <si>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</si>
  <si>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</si>
  <si>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</si>
  <si>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</si>
  <si>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</si>
  <si>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</si>
  <si>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</si>
  <si>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</si>
  <si>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</si>
  <si>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</si>
  <si>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</si>
  <si>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</si>
  <si>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</si>
  <si>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</si>
  <si>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</si>
  <si>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</si>
  <si>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</si>
  <si>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</si>
  <si>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</si>
  <si>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</si>
  <si>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</si>
  <si>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</si>
  <si>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</si>
  <si>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</si>
  <si>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</si>
  <si>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</si>
  <si>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</si>
  <si>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</si>
  <si>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</si>
  <si>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</si>
  <si>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</si>
  <si>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</si>
  <si>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</si>
  <si>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</si>
  <si>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</si>
  <si>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</si>
  <si>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</si>
  <si>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</si>
  <si>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</si>
  <si>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</si>
  <si>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</si>
  <si>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</si>
  <si>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</si>
  <si>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</si>
  <si>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</si>
  <si>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</si>
  <si>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</si>
  <si>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</si>
  <si>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</si>
  <si>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</si>
  <si>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</si>
  <si>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</si>
  <si>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</si>
  <si>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</si>
  <si>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</si>
  <si>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</si>
  <si>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</si>
  <si>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</si>
  <si>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</si>
  <si>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</si>
  <si>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</si>
  <si>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</si>
  <si>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</si>
  <si>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</si>
  <si>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</si>
  <si>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</si>
  <si>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</si>
  <si>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</si>
  <si>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</si>
  <si>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</si>
  <si>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</si>
  <si>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</si>
  <si>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</si>
  <si>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</si>
  <si>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</si>
  <si>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</si>
  <si>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</si>
  <si>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</si>
  <si>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</si>
  <si>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</si>
  <si>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</si>
  <si>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</si>
  <si>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</si>
  <si>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</si>
  <si>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</si>
  <si>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</si>
  <si>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</si>
  <si>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</si>
  <si>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</si>
  <si>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</si>
  <si>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</si>
  <si>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</si>
  <si>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</si>
  <si>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</si>
  <si>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</si>
  <si>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</si>
  <si>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</si>
  <si>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</si>
  <si>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</si>
  <si>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</si>
  <si>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</si>
  <si>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</si>
  <si>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</si>
  <si>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</si>
  <si>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</si>
  <si>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</si>
  <si>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</si>
  <si>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</si>
  <si>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</si>
  <si>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</si>
  <si>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</si>
  <si>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</si>
  <si>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</si>
  <si>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</si>
  <si>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</si>
  <si>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</si>
  <si>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</si>
  <si>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</si>
  <si>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</si>
  <si>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</si>
  <si>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</si>
  <si>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</si>
  <si>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</si>
  <si>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</si>
  <si>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</si>
  <si>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</si>
  <si>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</si>
  <si>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</si>
  <si>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</si>
  <si>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</si>
  <si>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</si>
  <si>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</si>
  <si>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</si>
  <si>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</si>
  <si>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</si>
  <si>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</si>
  <si>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</si>
  <si>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</si>
  <si>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</si>
  <si>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</si>
  <si>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</si>
  <si>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</si>
  <si>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</si>
  <si>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</si>
  <si>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</si>
  <si>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</si>
  <si>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</si>
  <si>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</si>
  <si>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</si>
  <si>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</si>
  <si>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</si>
  <si>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</si>
  <si>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</si>
  <si>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</si>
  <si>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</si>
  <si>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</si>
  <si>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</si>
  <si>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</si>
  <si>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</si>
  <si>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</si>
  <si>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</si>
  <si>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</si>
  <si>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</si>
  <si>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</si>
  <si>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</si>
  <si>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</si>
  <si>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</si>
  <si>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</si>
  <si>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</si>
  <si>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</si>
  <si>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</si>
  <si>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</si>
  <si>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</si>
  <si>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</si>
  <si>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</si>
  <si>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</si>
  <si>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</si>
  <si>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</si>
  <si>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</si>
  <si>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</si>
  <si>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</si>
  <si>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</si>
  <si>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</si>
  <si>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</si>
  <si>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</si>
  <si>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</si>
  <si>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</si>
  <si>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</si>
  <si>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</si>
  <si>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</si>
  <si>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</si>
  <si>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</si>
  <si>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</si>
  <si>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</si>
  <si>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</si>
  <si>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</si>
  <si>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</si>
  <si>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</si>
  <si>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</si>
  <si>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</si>
  <si>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</si>
  <si>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</si>
  <si>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</si>
  <si>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</si>
  <si>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</si>
  <si>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</si>
  <si>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</si>
  <si>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</si>
  <si>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</si>
  <si>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</si>
  <si>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</si>
  <si>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</si>
  <si>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</si>
  <si>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</si>
  <si>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</si>
  <si>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</si>
  <si>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</si>
  <si>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</si>
  <si>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</si>
  <si>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</si>
  <si>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</si>
  <si>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</si>
  <si>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</si>
  <si>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</si>
  <si>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</si>
  <si>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</si>
  <si>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</si>
  <si>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</si>
  <si>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</si>
  <si>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</si>
  <si>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</si>
  <si>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</si>
  <si>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</si>
  <si>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</si>
  <si>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</si>
  <si>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</si>
  <si>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</si>
  <si>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</si>
  <si>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</si>
  <si>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</si>
  <si>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</si>
  <si>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</si>
  <si>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</si>
  <si>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</si>
  <si>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</si>
  <si>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</si>
  <si>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</si>
  <si>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</si>
  <si>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</si>
  <si>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</si>
  <si>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</si>
  <si>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</si>
  <si>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</si>
  <si>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</si>
  <si>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</si>
  <si>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</si>
  <si>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</si>
  <si>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</si>
  <si>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</si>
  <si>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</si>
  <si>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</si>
  <si>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</si>
  <si>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</si>
  <si>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</si>
  <si>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</si>
  <si>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</si>
  <si>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</si>
  <si>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</si>
  <si>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</si>
  <si>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</si>
  <si>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</si>
  <si>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</si>
  <si>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</si>
  <si>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</si>
  <si>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</si>
  <si>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</si>
  <si>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</si>
  <si>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</si>
  <si>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</si>
  <si>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</si>
  <si>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</si>
  <si>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</si>
  <si>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</si>
  <si>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</si>
  <si>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</si>
  <si>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</si>
  <si>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</si>
  <si>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</si>
  <si>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</si>
  <si>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</si>
  <si>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</si>
  <si>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</si>
  <si>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</si>
  <si>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</si>
  <si>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</si>
  <si>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</si>
  <si>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</si>
  <si>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</si>
  <si>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</si>
  <si>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</si>
  <si>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</si>
  <si>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</si>
  <si>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</si>
  <si>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</si>
  <si>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</si>
  <si>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</si>
  <si>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</si>
  <si>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</si>
  <si>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</si>
  <si>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</si>
  <si>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</si>
  <si>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</si>
  <si>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</si>
  <si>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</si>
  <si>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</si>
  <si>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</si>
  <si>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</si>
  <si>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</si>
  <si>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</si>
  <si>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</si>
  <si>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</si>
  <si>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</si>
  <si>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</si>
  <si>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</si>
  <si>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</si>
  <si>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</si>
  <si>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</si>
  <si>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</si>
  <si>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</si>
  <si>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</si>
  <si>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</si>
  <si>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</si>
  <si>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</si>
  <si>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</si>
  <si>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</si>
  <si>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</si>
  <si>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</si>
  <si>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</si>
  <si>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</si>
  <si>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</si>
  <si>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</si>
  <si>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</si>
  <si>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</si>
  <si>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</si>
  <si>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</si>
  <si>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</si>
  <si>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</si>
  <si>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</si>
  <si>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</si>
  <si>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</si>
  <si>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</si>
  <si>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</si>
  <si>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</si>
  <si>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</si>
  <si>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</si>
  <si>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</si>
  <si>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</si>
  <si>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</si>
  <si>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</si>
  <si>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</si>
  <si>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</si>
  <si>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</si>
  <si>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</si>
  <si>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</si>
  <si>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</si>
  <si>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</si>
  <si>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</si>
  <si>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</si>
  <si>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</si>
  <si>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</si>
  <si>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</si>
  <si>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</si>
  <si>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</si>
  <si>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</si>
  <si>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</si>
  <si>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</si>
  <si>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</si>
  <si>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</si>
  <si>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</si>
  <si>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</si>
  <si>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</si>
  <si>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</si>
  <si>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</si>
  <si>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</si>
  <si>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</si>
  <si>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</si>
  <si>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</si>
  <si>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</si>
  <si>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</si>
  <si>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</si>
  <si>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</si>
  <si>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</si>
  <si>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</si>
  <si>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</si>
  <si>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</si>
  <si>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</si>
  <si>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</si>
  <si>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</si>
  <si>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</si>
  <si>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</si>
  <si>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</si>
  <si>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</si>
  <si>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</si>
  <si>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</si>
  <si>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</si>
  <si>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</si>
  <si>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</si>
  <si>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</si>
  <si>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</si>
  <si>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</si>
  <si>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</si>
  <si>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</si>
  <si>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</si>
  <si>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</si>
  <si>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</si>
  <si>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</si>
  <si>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</si>
  <si>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</si>
  <si>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</si>
  <si>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</si>
  <si>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</si>
  <si>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</si>
  <si>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</si>
  <si>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</si>
  <si>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</si>
  <si>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</si>
  <si>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</si>
  <si>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</si>
  <si>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</si>
  <si>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</si>
  <si>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</si>
  <si>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</si>
  <si>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</si>
  <si>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</si>
  <si>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</si>
  <si>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</si>
  <si>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</si>
  <si>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</si>
  <si>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</si>
  <si>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</si>
  <si>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</si>
  <si>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</si>
  <si>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</si>
  <si>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</si>
  <si>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</si>
  <si>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</si>
  <si>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</si>
  <si>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</si>
  <si>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</si>
  <si>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</si>
  <si>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</si>
  <si>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</si>
  <si>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</si>
  <si>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</si>
  <si>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</si>
  <si>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</si>
  <si>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</si>
  <si>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</si>
  <si>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</si>
  <si>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</si>
  <si>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</si>
  <si>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</si>
  <si>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</si>
  <si>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</si>
  <si>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</si>
  <si>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</si>
  <si>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</si>
  <si>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</si>
  <si>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</si>
  <si>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</si>
  <si>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</si>
  <si>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</si>
  <si>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</si>
  <si>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</si>
  <si>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</si>
  <si>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</si>
  <si>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</si>
  <si>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</si>
  <si>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</si>
  <si>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</si>
  <si>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</si>
  <si>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</si>
  <si>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</si>
  <si>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</si>
  <si>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</si>
  <si>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</si>
  <si>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</si>
  <si>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</si>
  <si>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</si>
  <si>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</si>
  <si>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</si>
  <si>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</si>
  <si>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</si>
  <si>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</si>
  <si>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</si>
  <si>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</si>
  <si>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</si>
  <si>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</si>
  <si>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</si>
  <si>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</si>
  <si>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</si>
  <si>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</si>
  <si>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</si>
  <si>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</si>
  <si>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</si>
  <si>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</si>
  <si>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</si>
  <si>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</si>
  <si>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</si>
  <si>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</si>
  <si>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</si>
  <si>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</si>
  <si>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</si>
  <si>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</si>
  <si>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</si>
  <si>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</si>
  <si>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</si>
  <si>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</si>
  <si>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</si>
  <si>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</si>
  <si>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</si>
  <si>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</si>
  <si>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</si>
  <si>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</si>
  <si>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</si>
  <si>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</si>
  <si>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</si>
  <si>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</si>
  <si>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</si>
  <si>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</si>
  <si>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</si>
  <si>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</si>
  <si>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</si>
  <si>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</si>
  <si>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</si>
  <si>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</si>
  <si>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</si>
  <si>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</si>
  <si>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</si>
  <si>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</si>
  <si>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</si>
  <si>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</si>
  <si>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</si>
  <si>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</si>
  <si>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</si>
  <si>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</si>
  <si>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</si>
  <si>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</si>
  <si>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</si>
  <si>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</si>
  <si>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</si>
  <si>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</si>
  <si>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</si>
  <si>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</si>
  <si>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</si>
  <si>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</si>
  <si>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</si>
  <si>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</si>
  <si>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</si>
  <si>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</si>
  <si>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</si>
  <si>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</si>
  <si>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</si>
  <si>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</si>
  <si>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</si>
  <si>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</si>
  <si>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</si>
  <si>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</si>
  <si>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</si>
  <si>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</si>
  <si>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</si>
  <si>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</si>
  <si>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</si>
  <si>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</si>
  <si>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</si>
  <si>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</si>
  <si>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</si>
  <si>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</si>
  <si>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</si>
  <si>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</si>
  <si>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</si>
  <si>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</si>
  <si>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</si>
  <si>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</si>
  <si>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</si>
  <si>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</si>
  <si>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</si>
  <si>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</si>
  <si>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</si>
  <si>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</si>
  <si>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</si>
  <si>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</si>
  <si>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</si>
  <si>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</si>
  <si>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</si>
  <si>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</si>
  <si>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</si>
  <si>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</si>
  <si>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</si>
  <si>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</si>
  <si>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</si>
  <si>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</si>
  <si>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</si>
  <si>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</si>
  <si>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</si>
  <si>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</si>
  <si>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</si>
  <si>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</si>
  <si>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</si>
  <si>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</si>
  <si>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</si>
  <si>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</si>
  <si>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</si>
  <si>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</si>
  <si>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</si>
  <si>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</si>
  <si>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</si>
  <si>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</si>
  <si>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</si>
  <si>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</si>
  <si>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</si>
  <si>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</si>
  <si>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</si>
  <si>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</si>
  <si>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</si>
  <si>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</si>
  <si>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</si>
  <si>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</si>
  <si>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</si>
  <si>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</si>
  <si>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</si>
  <si>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</si>
  <si>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</si>
  <si>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</si>
  <si>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</si>
  <si>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</si>
  <si>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</si>
  <si>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</si>
  <si>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</si>
  <si>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</si>
  <si>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</si>
  <si>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</si>
  <si>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</si>
  <si>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</si>
  <si>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</si>
  <si>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</si>
  <si>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</si>
  <si>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</si>
  <si>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</si>
  <si>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</si>
  <si>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</si>
  <si>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</si>
  <si>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</si>
  <si>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</si>
  <si>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</si>
  <si>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</si>
  <si>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</si>
  <si>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</si>
  <si>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</si>
  <si>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</si>
  <si>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</si>
  <si>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</si>
  <si>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</si>
  <si>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</si>
  <si>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</si>
  <si>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</si>
  <si>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</si>
  <si>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</si>
  <si>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</si>
  <si>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</si>
  <si>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</si>
  <si>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</si>
  <si>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</si>
  <si>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</si>
  <si>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</si>
  <si>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</si>
  <si>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</si>
  <si>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</si>
  <si>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</si>
  <si>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</si>
  <si>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</si>
  <si>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</si>
  <si>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</si>
  <si>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</si>
  <si>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</si>
  <si>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</si>
  <si>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</si>
  <si>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</si>
  <si>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</si>
  <si>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</si>
  <si>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</si>
  <si>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</si>
  <si>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</si>
  <si>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</si>
  <si>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</si>
  <si>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</si>
  <si>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</si>
  <si>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</si>
  <si>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</si>
  <si>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</si>
  <si>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</si>
  <si>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</si>
  <si>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</si>
  <si>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</si>
  <si>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</si>
  <si>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</si>
  <si>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</si>
  <si>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</si>
  <si>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</si>
  <si>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</si>
  <si>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</si>
  <si>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</si>
  <si>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</si>
  <si>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</si>
  <si>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</si>
  <si>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</si>
  <si>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</si>
  <si>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</si>
  <si>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</si>
  <si>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</si>
  <si>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</si>
  <si>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</si>
  <si>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</si>
  <si>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</si>
  <si>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</si>
  <si>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</si>
  <si>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</si>
  <si>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</si>
  <si>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</si>
  <si>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</si>
  <si>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</si>
  <si>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</si>
  <si>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</si>
  <si>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</si>
  <si>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</si>
  <si>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</si>
  <si>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</si>
  <si>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</si>
  <si>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</si>
  <si>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</si>
  <si>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</si>
  <si>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</si>
  <si>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</si>
  <si>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</si>
  <si>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</si>
  <si>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</si>
  <si>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</si>
  <si>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</si>
  <si>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</si>
  <si>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</si>
  <si>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</si>
  <si>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</si>
  <si>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</si>
  <si>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</si>
  <si>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</si>
  <si>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</si>
  <si>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</si>
  <si>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</si>
  <si>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</si>
  <si>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</si>
  <si>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</si>
  <si>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</si>
  <si>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</si>
  <si>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</si>
  <si>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</si>
  <si>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</si>
  <si>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</si>
  <si>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</si>
  <si>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</si>
  <si>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</si>
  <si>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</si>
  <si>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</si>
  <si>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</si>
  <si>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</si>
  <si>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</si>
  <si>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</si>
  <si>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</si>
  <si>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</si>
  <si>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</si>
  <si>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</si>
  <si>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</si>
  <si>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</si>
  <si>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</si>
  <si>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</si>
  <si>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</si>
  <si>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</si>
  <si>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</si>
  <si>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</si>
  <si>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</si>
  <si>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</si>
  <si>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</si>
  <si>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</si>
  <si>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</si>
  <si>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</si>
  <si>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</si>
  <si>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</si>
  <si>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</si>
  <si>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</si>
  <si>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</si>
  <si>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</si>
  <si>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</si>
  <si>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</si>
  <si>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</si>
  <si>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</si>
  <si>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</si>
  <si>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</si>
  <si>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</si>
  <si>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</si>
  <si>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</si>
  <si>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</si>
  <si>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</si>
  <si>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</si>
  <si>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</si>
  <si>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</si>
  <si>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</si>
  <si>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</si>
  <si>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</si>
  <si>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</si>
  <si>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</si>
  <si>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</si>
  <si>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</si>
  <si>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</si>
  <si>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</si>
  <si>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</si>
  <si>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</si>
  <si>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</si>
  <si>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</si>
  <si>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</si>
  <si>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</si>
  <si>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</si>
  <si>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</si>
  <si>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</si>
  <si>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</si>
  <si>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</si>
  <si>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</si>
  <si>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</si>
  <si>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</si>
  <si>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</si>
  <si>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</si>
  <si>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</si>
  <si>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</si>
  <si>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</si>
  <si>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</si>
  <si>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</si>
  <si>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</si>
  <si>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</si>
  <si>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</si>
  <si>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</si>
  <si>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</si>
  <si>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</si>
  <si>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</si>
  <si>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</si>
  <si>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</si>
  <si>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</si>
  <si>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</si>
  <si>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</si>
  <si>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</si>
  <si>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</si>
  <si>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</si>
  <si>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</si>
  <si>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</si>
  <si>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</si>
  <si>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</si>
  <si>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</si>
  <si>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</si>
  <si>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</si>
  <si>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</si>
  <si>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</si>
  <si>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</si>
  <si>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</si>
  <si>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</si>
  <si>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</si>
  <si>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</si>
  <si>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</si>
  <si>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</si>
  <si>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</si>
  <si>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</si>
  <si>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</si>
  <si>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</si>
  <si>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</si>
  <si>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</si>
  <si>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</si>
  <si>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</si>
  <si>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</si>
  <si>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</si>
  <si>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</si>
  <si>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</si>
  <si>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</si>
  <si>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</si>
  <si>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</si>
  <si>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</si>
  <si>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</si>
  <si>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</si>
  <si>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</si>
  <si>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</si>
  <si>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</si>
  <si>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</si>
  <si>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</si>
  <si>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</si>
  <si>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</si>
  <si>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</si>
  <si>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</si>
  <si>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</si>
  <si>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</si>
  <si>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</si>
  <si>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</si>
  <si>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</si>
  <si>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</si>
  <si>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</si>
  <si>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</si>
  <si>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</si>
  <si>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</si>
  <si>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</si>
  <si>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</si>
  <si>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</si>
  <si>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</si>
  <si>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</si>
  <si>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</si>
  <si>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</si>
  <si>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</si>
  <si>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</si>
  <si>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</si>
  <si>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</si>
  <si>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</si>
  <si>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</si>
  <si>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</si>
  <si>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</si>
  <si>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</si>
  <si>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</si>
  <si>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</si>
  <si>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</si>
  <si>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</si>
  <si>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</si>
  <si>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</si>
  <si>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</si>
  <si>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</si>
  <si>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</si>
  <si>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</si>
  <si>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</si>
  <si>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</si>
  <si>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</si>
  <si>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</si>
  <si>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</si>
  <si>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</si>
  <si>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</si>
  <si>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</si>
  <si>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</si>
  <si>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</si>
  <si>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</si>
  <si>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</si>
  <si>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</si>
  <si>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</si>
  <si>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</si>
  <si>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</si>
  <si>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</si>
  <si>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</si>
  <si>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</si>
  <si>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</si>
  <si>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</si>
  <si>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</si>
  <si>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</si>
  <si>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</si>
  <si>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</si>
  <si>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</si>
  <si>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</si>
  <si>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</si>
  <si>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</si>
  <si>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</si>
  <si>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</si>
  <si>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</si>
  <si>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</si>
  <si>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</si>
  <si>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</si>
  <si>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</si>
  <si>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</si>
  <si>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</si>
  <si>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</si>
  <si>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</si>
  <si>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</si>
  <si>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</si>
  <si>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</si>
  <si>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</si>
  <si>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</si>
  <si>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</si>
  <si>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</si>
  <si>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</si>
  <si>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</si>
  <si>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</si>
  <si>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</si>
  <si>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</si>
  <si>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</si>
  <si>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</si>
  <si>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</si>
  <si>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</si>
  <si>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</si>
  <si>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</si>
  <si>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</si>
  <si>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</si>
  <si>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</si>
  <si>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</si>
  <si>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</si>
  <si>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</si>
  <si>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</si>
  <si>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</si>
  <si>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</si>
  <si>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</si>
  <si>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</si>
  <si>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</si>
  <si>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</si>
  <si>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</si>
  <si>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</si>
  <si>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</si>
  <si>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</si>
  <si>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</si>
  <si>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</si>
  <si>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</si>
  <si>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</si>
  <si>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</si>
  <si>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</si>
  <si>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</si>
  <si>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</si>
  <si>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</si>
  <si>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</si>
  <si>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</si>
  <si>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</si>
  <si>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</si>
  <si>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</si>
  <si>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</si>
  <si>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</si>
  <si>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</si>
  <si>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</si>
  <si>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</si>
  <si>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</si>
  <si>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</si>
  <si>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</si>
  <si>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</si>
  <si>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</si>
  <si>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</si>
  <si>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</si>
  <si>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</si>
  <si>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</si>
  <si>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</si>
  <si>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</si>
  <si>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</si>
  <si>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</si>
  <si>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</si>
  <si>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</si>
  <si>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</si>
  <si>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</si>
  <si>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</si>
  <si>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</si>
  <si>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</si>
  <si>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</si>
  <si>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</si>
  <si>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</si>
  <si>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</si>
  <si>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</si>
  <si>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</si>
  <si>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</si>
  <si>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</si>
  <si>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</si>
  <si>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</si>
  <si>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</si>
  <si>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</si>
  <si>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</si>
  <si>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</si>
  <si>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</si>
  <si>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</si>
  <si>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</si>
  <si>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</si>
  <si>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</si>
  <si>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</si>
  <si>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</si>
  <si>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</si>
  <si>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</si>
  <si>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</si>
  <si>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</si>
  <si>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</si>
  <si>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</si>
  <si>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</si>
  <si>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</si>
  <si>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</si>
  <si>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</si>
  <si>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</si>
  <si>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</si>
  <si>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</si>
  <si>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</si>
  <si>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</si>
  <si>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</si>
  <si>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</si>
  <si>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</si>
  <si>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</si>
  <si>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</si>
  <si>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</si>
  <si>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</si>
  <si>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</si>
  <si>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</si>
  <si>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</si>
  <si>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</si>
  <si>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</si>
  <si>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</si>
  <si>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</si>
  <si>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</si>
  <si>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</si>
  <si>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</si>
  <si>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</si>
  <si>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</si>
  <si>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</si>
  <si>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</si>
  <si>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</si>
  <si>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</si>
  <si>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</si>
  <si>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</si>
  <si>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</si>
  <si>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</si>
  <si>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</si>
  <si>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</si>
  <si>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</si>
  <si>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</si>
  <si>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</si>
  <si>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</si>
  <si>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</si>
  <si>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</si>
  <si>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</si>
  <si>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</si>
  <si>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</si>
  <si>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</si>
  <si>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</si>
  <si>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</si>
  <si>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</si>
  <si>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</si>
  <si>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</si>
  <si>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</si>
  <si>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</si>
  <si>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</si>
  <si>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</si>
  <si>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</si>
  <si>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</si>
  <si>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</si>
  <si>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</si>
  <si>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</si>
  <si>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</si>
  <si>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</si>
  <si>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</si>
  <si>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</si>
  <si>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</si>
  <si>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</si>
  <si>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</si>
  <si>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</si>
  <si>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</si>
  <si>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</si>
  <si>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</si>
  <si>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</si>
  <si>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</si>
  <si>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</si>
  <si>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</si>
  <si>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</si>
  <si>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</si>
  <si>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</si>
  <si>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</si>
  <si>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</si>
  <si>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</si>
  <si>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</si>
  <si>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</si>
  <si>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</si>
  <si>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</si>
  <si>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</si>
  <si>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</si>
  <si>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</si>
  <si>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</si>
  <si>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</si>
  <si>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</si>
  <si>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</si>
  <si>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</si>
  <si>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</si>
  <si>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</si>
  <si>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</si>
  <si>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</si>
  <si>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</si>
  <si>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</si>
  <si>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</si>
  <si>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</si>
  <si>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</si>
  <si>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</si>
  <si>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</si>
  <si>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</si>
  <si>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</si>
  <si>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</si>
  <si>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</si>
  <si>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</si>
  <si>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</si>
  <si>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</si>
  <si>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</si>
  <si>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</si>
  <si>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</si>
  <si>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</si>
  <si>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</si>
  <si>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</si>
  <si>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</si>
  <si>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</si>
  <si>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</si>
  <si>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</si>
  <si>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</si>
  <si>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</si>
  <si>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</si>
  <si>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</si>
  <si>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</si>
  <si>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</si>
  <si>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</si>
  <si>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</si>
  <si>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</si>
  <si>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</si>
  <si>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</si>
  <si>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</si>
  <si>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</si>
  <si>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</si>
  <si>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</si>
  <si>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</si>
  <si>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</si>
  <si>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</si>
  <si>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</si>
  <si>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</si>
  <si>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</si>
  <si>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</si>
  <si>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</si>
  <si>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</si>
  <si>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</si>
  <si>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</si>
  <si>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</si>
  <si>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</si>
  <si>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</si>
  <si>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</si>
  <si>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</si>
  <si>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</si>
  <si>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</si>
  <si>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</si>
  <si>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</si>
  <si>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</si>
  <si>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</si>
  <si>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</si>
  <si>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</si>
  <si>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</si>
  <si>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</si>
  <si>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</si>
  <si>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</si>
  <si>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</si>
  <si>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</si>
  <si>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</si>
  <si>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</si>
  <si>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</si>
  <si>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</si>
  <si>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</si>
  <si>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</si>
  <si>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</si>
  <si>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</si>
  <si>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</si>
  <si>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</si>
  <si>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</si>
  <si>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</si>
  <si>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</si>
  <si>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</si>
  <si>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</si>
  <si>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</si>
  <si>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</si>
  <si>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</si>
  <si>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</si>
  <si>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</si>
  <si>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</si>
  <si>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</si>
  <si>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</si>
  <si>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</si>
  <si>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</si>
  <si>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</si>
  <si>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</si>
  <si>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</si>
  <si>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</si>
  <si>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</si>
  <si>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</si>
  <si>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</si>
  <si>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</si>
  <si>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</si>
  <si>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</si>
  <si>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</si>
  <si>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</si>
  <si>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</si>
  <si>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</si>
  <si>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</si>
  <si>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</si>
  <si>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</si>
  <si>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</si>
  <si>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</si>
  <si>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</si>
  <si>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</si>
  <si>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</si>
  <si>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</si>
  <si>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</si>
  <si>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</si>
  <si>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</si>
  <si>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</si>
  <si>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</si>
  <si>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</si>
  <si>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</si>
  <si>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</si>
  <si>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</si>
  <si>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</si>
  <si>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</si>
  <si>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</si>
  <si>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</si>
  <si>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</si>
  <si>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</si>
  <si>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</si>
  <si>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</si>
  <si>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</si>
  <si>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</si>
  <si>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</si>
  <si>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</si>
  <si>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</si>
  <si>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</si>
  <si>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</si>
  <si>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</si>
  <si>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</si>
  <si>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</si>
  <si>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</si>
  <si>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</si>
  <si>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</si>
  <si>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</si>
  <si>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</si>
  <si>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</si>
  <si>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</si>
  <si>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</si>
  <si>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</si>
  <si>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</si>
  <si>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</si>
  <si>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</si>
  <si>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</si>
  <si>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</si>
  <si>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</si>
  <si>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</si>
  <si>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</si>
  <si>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</si>
  <si>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</si>
  <si>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</si>
  <si>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</si>
  <si>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</si>
  <si>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</si>
  <si>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</si>
  <si>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</si>
  <si>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</si>
  <si>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</si>
  <si>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</si>
  <si>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</si>
  <si>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</si>
  <si>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</si>
  <si>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</si>
  <si>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</si>
  <si>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</si>
  <si>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</si>
  <si>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</si>
  <si>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</si>
  <si>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</si>
  <si>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</si>
  <si>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</si>
  <si>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</si>
  <si>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</si>
  <si>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</si>
  <si>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</si>
  <si>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</si>
  <si>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</si>
  <si>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</si>
  <si>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</si>
  <si>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</si>
  <si>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</si>
  <si>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</si>
  <si>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</si>
  <si>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</si>
  <si>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</si>
  <si>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</si>
  <si>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</si>
  <si>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</si>
  <si>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</si>
  <si>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</si>
  <si>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</si>
  <si>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</si>
  <si>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</si>
  <si>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</si>
  <si>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</si>
  <si>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</si>
  <si>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</si>
  <si>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</si>
  <si>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</si>
  <si>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</si>
  <si>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</si>
  <si>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</si>
  <si>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</si>
  <si>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</si>
  <si>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</si>
  <si>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</si>
  <si>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</si>
  <si>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</si>
  <si>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</si>
  <si>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</si>
  <si>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</si>
  <si>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</si>
  <si>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</si>
  <si>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</si>
  <si>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</si>
  <si>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</si>
  <si>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</si>
  <si>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</si>
  <si>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</si>
  <si>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</si>
  <si>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</si>
  <si>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</si>
  <si>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</si>
  <si>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</si>
  <si>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</si>
  <si>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</si>
  <si>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</si>
  <si>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</si>
  <si>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</si>
  <si>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</si>
  <si>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</si>
  <si>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</si>
  <si>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</si>
  <si>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</si>
  <si>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</si>
  <si>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</si>
  <si>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</si>
  <si>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</si>
  <si>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</si>
  <si>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</si>
  <si>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</si>
  <si>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</si>
  <si>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</si>
  <si>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</si>
  <si>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</si>
  <si>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</si>
  <si>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</si>
  <si>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</si>
  <si>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</si>
  <si>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</si>
  <si>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</si>
  <si>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</si>
  <si>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</si>
  <si>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</si>
  <si>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</si>
  <si>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</si>
  <si>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</si>
  <si>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</si>
  <si>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</si>
  <si>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</si>
  <si>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</si>
  <si>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</si>
  <si>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</si>
  <si>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</si>
  <si>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</si>
  <si>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</si>
  <si>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</si>
  <si>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</si>
  <si>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</si>
  <si>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</si>
  <si>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</si>
  <si>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</si>
  <si>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</si>
  <si>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</si>
  <si>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</si>
  <si>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</si>
  <si>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</si>
  <si>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</si>
  <si>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</si>
  <si>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</si>
  <si>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</si>
  <si>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</si>
  <si>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</si>
  <si>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</si>
  <si>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</si>
  <si>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</si>
  <si>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</si>
  <si>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</si>
  <si>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</si>
  <si>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</si>
  <si>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</si>
  <si>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</si>
  <si>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</si>
  <si>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</si>
  <si>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</si>
  <si>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</si>
  <si>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</si>
  <si>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</si>
  <si>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</si>
  <si>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</si>
  <si>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</si>
  <si>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</si>
  <si>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</si>
  <si>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</si>
  <si>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</si>
  <si>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</si>
  <si>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</si>
  <si>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</si>
  <si>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</si>
  <si>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</si>
  <si>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</si>
  <si>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</si>
  <si>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</si>
  <si>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</si>
  <si>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</si>
  <si>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</si>
  <si>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</si>
  <si>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</si>
  <si>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</si>
  <si>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</si>
  <si>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</si>
  <si>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</si>
  <si>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</si>
  <si>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</si>
  <si>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</si>
  <si>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</si>
  <si>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</si>
  <si>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</si>
  <si>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</si>
  <si>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</si>
  <si>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</si>
  <si>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</si>
  <si>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</si>
  <si>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</si>
  <si>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</si>
  <si>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</si>
  <si>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</si>
  <si>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</si>
  <si>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</si>
  <si>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</si>
  <si>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</si>
  <si>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</si>
  <si>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</si>
  <si>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</si>
  <si>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</si>
  <si>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</si>
  <si>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</si>
  <si>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</si>
  <si>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</si>
  <si>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</si>
  <si>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</si>
  <si>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</si>
  <si>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</si>
  <si>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</si>
  <si>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</si>
  <si>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</si>
  <si>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</si>
  <si>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</si>
  <si>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</si>
  <si>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</si>
  <si>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</si>
  <si>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</si>
  <si>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</si>
  <si>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</si>
  <si>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</si>
  <si>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</si>
  <si>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</si>
  <si>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</si>
  <si>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</si>
  <si>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</si>
  <si>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</si>
  <si>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</si>
  <si>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</si>
  <si>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</si>
  <si>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</si>
  <si>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</si>
  <si>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</si>
  <si>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</si>
  <si>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</si>
  <si>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</si>
  <si>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</si>
  <si>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</si>
  <si>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</si>
  <si>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</si>
  <si>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</si>
  <si>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</si>
  <si>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</si>
  <si>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</si>
  <si>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</si>
  <si>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</si>
  <si>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</si>
  <si>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</si>
  <si>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</si>
  <si>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</si>
  <si>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</si>
  <si>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</si>
  <si>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</si>
  <si>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</si>
  <si>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</si>
  <si>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</si>
  <si>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</si>
  <si>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</si>
  <si>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</si>
  <si>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</si>
  <si>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</si>
  <si>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</si>
  <si>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</si>
  <si>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</si>
  <si>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</si>
  <si>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</si>
  <si>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</si>
  <si>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</si>
  <si>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</si>
  <si>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</si>
  <si>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</si>
  <si>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</si>
  <si>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</si>
  <si>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</si>
  <si>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</si>
  <si>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</si>
  <si>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</si>
  <si>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</si>
  <si>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</si>
  <si>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</si>
  <si>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</si>
  <si>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</si>
  <si>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</si>
  <si>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</si>
  <si>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</si>
  <si>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</si>
  <si>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</si>
  <si>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</si>
  <si>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</si>
  <si>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</si>
  <si>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</si>
  <si>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</si>
  <si>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</si>
  <si>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</si>
  <si>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</si>
  <si>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</si>
  <si>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</si>
  <si>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</si>
  <si>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</si>
  <si>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</si>
  <si>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</si>
  <si>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</si>
  <si>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</si>
  <si>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</si>
  <si>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</si>
  <si>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</si>
  <si>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</si>
  <si>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</si>
  <si>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</si>
  <si>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</si>
  <si>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</si>
  <si>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</si>
  <si>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</si>
  <si>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</si>
  <si>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</si>
  <si>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</si>
  <si>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</si>
  <si>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</si>
  <si>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</si>
  <si>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</si>
  <si>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</si>
  <si>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</si>
  <si>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</si>
  <si>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</si>
  <si>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</si>
  <si>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</si>
  <si>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</si>
  <si>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</si>
  <si>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</si>
  <si>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</si>
  <si>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</si>
  <si>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</si>
  <si>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</si>
  <si>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</si>
  <si>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</si>
  <si>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</si>
  <si>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</si>
  <si>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</si>
  <si>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</si>
  <si>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</si>
  <si>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</si>
  <si>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</si>
  <si>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</si>
  <si>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</si>
  <si>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</si>
  <si>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</si>
  <si>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</si>
  <si>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</si>
  <si>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</si>
  <si>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</si>
  <si>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</si>
  <si>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</si>
  <si>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</si>
  <si>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</si>
  <si>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</si>
  <si>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</si>
  <si>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</si>
  <si>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</si>
  <si>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</si>
  <si>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</si>
  <si>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</si>
  <si>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</si>
  <si>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</si>
  <si>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</si>
  <si>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</si>
  <si>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</si>
  <si>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</si>
  <si>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</si>
  <si>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</si>
  <si>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</si>
  <si>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</si>
  <si>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</si>
  <si>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</si>
  <si>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</si>
  <si>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</si>
  <si>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</si>
  <si>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</si>
  <si>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</si>
  <si>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</si>
  <si>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</si>
  <si>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</si>
  <si>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</si>
  <si>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</si>
  <si>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</si>
  <si>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</si>
  <si>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</si>
  <si>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</si>
  <si>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</si>
  <si>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</si>
  <si>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</si>
  <si>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</si>
  <si>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</si>
  <si>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</si>
  <si>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</si>
  <si>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</si>
  <si>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</si>
  <si>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</si>
  <si>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</si>
  <si>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</si>
  <si>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</si>
  <si>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</si>
  <si>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</si>
  <si>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</si>
  <si>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</si>
  <si>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</si>
  <si>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</si>
  <si>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</si>
  <si>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</si>
  <si>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</si>
  <si>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</si>
  <si>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</si>
  <si>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</si>
  <si>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</si>
  <si>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</si>
  <si>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</si>
  <si>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</si>
  <si>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</si>
  <si>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</si>
  <si>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</si>
  <si>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</si>
  <si>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</si>
  <si>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</si>
  <si>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</si>
  <si>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</si>
  <si>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</si>
  <si>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</si>
  <si>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</si>
  <si>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</si>
  <si>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</si>
  <si>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</si>
  <si>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</si>
  <si>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</si>
  <si>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</si>
  <si>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</si>
  <si>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</si>
  <si>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</si>
  <si>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</si>
  <si>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</si>
  <si>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</si>
  <si>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</si>
  <si>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</si>
  <si>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</si>
  <si>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</si>
  <si>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</si>
  <si>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</si>
  <si>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</si>
  <si>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</si>
  <si>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</si>
  <si>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</si>
  <si>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</si>
  <si>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</si>
  <si>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</si>
  <si>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</si>
  <si>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</si>
  <si>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</si>
  <si>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</si>
  <si>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</si>
  <si>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</si>
  <si>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</si>
  <si>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</si>
  <si>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</si>
  <si>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</si>
  <si>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</si>
  <si>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</si>
  <si>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</si>
  <si>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</si>
  <si>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</si>
  <si>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</si>
  <si>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</si>
  <si>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</si>
  <si>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</si>
  <si>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</si>
  <si>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</si>
  <si>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</si>
  <si>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</si>
  <si>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</si>
  <si>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</si>
  <si>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</si>
  <si>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</si>
  <si>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</si>
  <si>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</si>
  <si>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</si>
  <si>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</si>
  <si>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</si>
  <si>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</si>
  <si>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</si>
  <si>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</si>
  <si>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</si>
  <si>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</si>
  <si>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</si>
  <si>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</si>
  <si>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</si>
  <si>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</si>
  <si>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</si>
  <si>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</si>
  <si>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</si>
  <si>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</si>
  <si>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</si>
  <si>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</si>
  <si>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</si>
  <si>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</si>
  <si>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</si>
  <si>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</si>
  <si>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</si>
  <si>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</si>
  <si>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</si>
  <si>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</si>
  <si>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</si>
  <si>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</si>
  <si>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</si>
  <si>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</si>
  <si>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</si>
  <si>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</si>
  <si>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</si>
  <si>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</si>
  <si>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</si>
  <si>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</si>
  <si>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</si>
  <si>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</si>
  <si>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</si>
  <si>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</si>
  <si>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</si>
  <si>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</si>
  <si>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</si>
  <si>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</si>
  <si>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</si>
  <si>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</si>
  <si>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</si>
  <si>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</si>
  <si>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</si>
  <si>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</si>
  <si>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</si>
  <si>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</si>
  <si>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</si>
  <si>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</si>
  <si>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</si>
  <si>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</si>
  <si>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</si>
  <si>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</si>
  <si>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</si>
  <si>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</si>
  <si>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</si>
  <si>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</si>
  <si>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</si>
  <si>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</si>
  <si>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</si>
  <si>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</si>
  <si>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</si>
  <si>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</si>
  <si>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</si>
  <si>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</si>
  <si>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</si>
  <si>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</si>
  <si>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</si>
  <si>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</si>
  <si>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</si>
  <si>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</si>
  <si>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</si>
  <si>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</si>
  <si>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</si>
  <si>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</si>
  <si>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</si>
  <si>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</si>
  <si>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</si>
  <si>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</si>
  <si>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</si>
  <si>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</si>
  <si>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</si>
  <si>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</si>
  <si>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</si>
  <si>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</si>
  <si>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</si>
  <si>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</si>
  <si>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</si>
  <si>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</si>
  <si>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</si>
  <si>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</si>
  <si>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</si>
  <si>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</si>
  <si>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</si>
  <si>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</si>
  <si>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</si>
  <si>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</si>
  <si>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</si>
  <si>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</si>
  <si>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</si>
  <si>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</si>
  <si>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</si>
  <si>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</si>
  <si>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</si>
  <si>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</si>
  <si>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</si>
  <si>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</si>
  <si>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</si>
  <si>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</si>
  <si>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</si>
  <si>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</si>
  <si>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</si>
  <si>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</si>
  <si>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</si>
  <si>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</si>
  <si>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</si>
  <si>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</si>
  <si>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</si>
  <si>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</si>
  <si>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</si>
  <si>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</si>
  <si>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</si>
  <si>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</si>
  <si>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</si>
  <si>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</si>
  <si>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</si>
  <si>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</si>
  <si>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</si>
  <si>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</si>
  <si>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</si>
  <si>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</si>
  <si>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</si>
  <si>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</si>
  <si>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</si>
  <si>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</si>
  <si>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</si>
  <si>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</si>
  <si>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</si>
  <si>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</si>
  <si>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</si>
  <si>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</si>
  <si>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</si>
  <si>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</si>
  <si>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</si>
  <si>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</si>
  <si>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</si>
  <si>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</si>
  <si>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</si>
  <si>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</si>
  <si>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</si>
  <si>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</si>
  <si>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</si>
  <si>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</si>
  <si>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</si>
  <si>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</si>
  <si>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</si>
  <si>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</si>
  <si>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</si>
  <si>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</si>
  <si>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</si>
  <si>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</si>
  <si>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</si>
  <si>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</si>
  <si>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</si>
  <si>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</si>
  <si>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</si>
  <si>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</si>
  <si>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</si>
  <si>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</si>
  <si>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</si>
  <si>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</si>
  <si>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</si>
  <si>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</si>
  <si>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</si>
  <si>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</si>
  <si>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</si>
  <si>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</si>
  <si>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</si>
  <si>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</si>
  <si>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</si>
  <si>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</si>
  <si>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</si>
  <si>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</si>
  <si>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</si>
  <si>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</si>
  <si>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</si>
  <si>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</si>
  <si>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</si>
  <si>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</si>
  <si>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</si>
  <si>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</si>
  <si>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</si>
  <si>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</si>
  <si>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</si>
  <si>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</si>
  <si>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</si>
  <si>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</si>
  <si>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</si>
  <si>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</si>
  <si>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</si>
  <si>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</si>
  <si>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</si>
  <si>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</si>
  <si>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</si>
  <si>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</si>
  <si>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</si>
  <si>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</si>
  <si>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</si>
  <si>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</si>
  <si>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</si>
  <si>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</si>
  <si>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</si>
  <si>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</si>
  <si>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</si>
  <si>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</si>
  <si>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</si>
  <si>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</si>
  <si>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</si>
  <si>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</si>
  <si>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</si>
  <si>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</si>
  <si>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</si>
  <si>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</si>
  <si>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</si>
  <si>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</si>
  <si>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</si>
  <si>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</si>
  <si>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</si>
  <si>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</si>
  <si>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</si>
  <si>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</si>
  <si>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</si>
  <si>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</si>
  <si>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</si>
  <si>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</si>
  <si>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</si>
  <si>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PCM-20251105-00000989</t>
  </si>
  <si>
    <t>5G disconnected / PG connected</t>
  </si>
  <si>
    <t>PCM-20251105-00001052</t>
  </si>
  <si>
    <t>ETA 30 min</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</si>
  <si>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</si>
  <si>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</si>
  <si>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</si>
  <si>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</si>
  <si>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</si>
  <si>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</si>
  <si>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</si>
  <si>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</si>
  <si>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</si>
  <si>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 xml:space="preserve">EM team at site TS </t>
  </si>
  <si>
    <t>PCM-20251105-00000883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</si>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</sst>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303.58687777777959</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0.13219027777813608</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45966.535303703706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45966.535303703706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45966.535303703706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45966.535303703706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45966.535303703706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45966.535303703706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45966.535303703706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45966.535303703706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45966.535303703706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45966.535303703706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45966.535303703706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45966.535303703706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45966.535303703706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45966.535303703706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45966.535303703706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45966.535303703706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45966.535303703706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45966.535303703706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45966.535303703706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45966.535303703706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45966.535303703706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45966.535303703706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45966.535303703706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45966.535303703706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45966.535303703706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45966.535303703706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45966.535303703706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45966.535303703706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45966.535303703706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45966.535303703706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45966.535303703706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45966.535303703706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45966.535303703706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45966.535303703706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45966.535303703706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45966.535303703706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45966.535303703706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45966.535303703706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45966.535303703706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45966.535303703706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45966.535303703706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45966.535303703706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45966.535303703706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45966.535303703706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45966.535303703706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45966.535303703706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45966.535303703706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45966.535303703706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45966.535303703706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45966.535303703706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45966.535303703706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45966.535303703706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45966.535303703706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45966.535303703706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45966.535303703706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45966.535303703706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45966.535303703706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45966.535303703706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45966.535303703706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45966.535303703706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45966.535303703706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45966.535303703706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45966.535303703706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45966.535303703706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45966.535303703706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45966.535303703706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45966.535303703706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45966.535303703706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45966.535303703706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45966.535303703706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45966.535303703706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45966.535303703706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45966.535303703706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45966.535303703706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45966.535303703706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45966.535303703706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45966.535303703706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45966.535303703706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45966.535303703706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45966.535303703706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45966.535303703706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45966.535303703706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45966.535303703706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45966.535303703706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45966.535303703706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45966.535303703706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45966.535303703706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45966.535303703706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45966.535303703706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45966.535303703706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141.53546574074426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7.793220370374911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16324</v>
      </c>
      <c r="E5" s="113" t="s">
        <v>39021</v>
      </c>
      <c r="F5" s="114"/>
      <c r="G5" s="115">
        <f ca="1">IFERROR(NOW()-F5,"-")</f>
        <v>45966.535303703706</v>
      </c>
      <c r="H5" s="114">
        <v>45966.494201388887</v>
      </c>
      <c r="I5" s="18" t="str">
        <f>IFERROR(VLOOKUP(D5,DB!A:F,6,0),"")</f>
        <v>SCECO</v>
      </c>
      <c r="J5" s="18" t="str">
        <f>IFERROR(VLOOKUP(D5,DB!A:G,7,0),"")</f>
        <v>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9349</v>
      </c>
      <c r="E6" s="113" t="s">
        <v>39021</v>
      </c>
      <c r="F6" s="114"/>
      <c r="G6" s="115">
        <f ca="1">IFERROR(NOW()-F6,"-")</f>
        <v>45966.535303703706</v>
      </c>
      <c r="H6" s="114">
        <v>45966.51152777778</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45966.535303703706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45966.535303703706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45966.535303703706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45966.535303703706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45966.535303703706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45966.535303703706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45966.535303703706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45966.535303703706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45966.535303703706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45966.535303703706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45966.535303703706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45966.535303703706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45966.535303703706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45966.535303703706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45966.535303703706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45966.535303703706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45966.535303703706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45966.535303703706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45966.535303703706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45966.535303703706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45966.535303703706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45966.535303703706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45966.535303703706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45966.535303703706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45966.535303703706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45966.535303703706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45966.535303703706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45966.535303703706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45966.535303703706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45966.535303703706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45966.535303703706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45966.535303703706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45966.535303703706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45966.535303703706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45966.535303703706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45966.535303703706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45966.535303703706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45966.535303703706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45966.535303703706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45966.535303703706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45966.535303703706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45966.535303703706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45966.535303703706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45966.535303703706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45966.535303703706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45966.535303703706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45966.535303703706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45966.535303703706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45966.535303703706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45966.535303703706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45966.535303703706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45966.535303703706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45966.535303703706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45966.535303703706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45966.535303703706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45966.535303703706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45966.535303703706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45966.535303703706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45966.535303703706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45966.535303703706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45966.535303703706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45966.535303703706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45966.535303703706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45966.535303703706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45966.535303703706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45966.535303703706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45966.535303703706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45966.535303703706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45966.535303703706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45966.535303703706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45966.535303703706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45966.535303703706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45966.535303703706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45966.535303703706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45966.535303703706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45966.535303703706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45966.535303703706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45966.535303703706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45966.535303703706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45966.535303703706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45966.535303703706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45966.535303703706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45966.535303703706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45966.535303703706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45966.535303703706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45966.535303703706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45966.535303703706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45966.535303703706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45966.535303703706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45966.535303703706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45966.535303703706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45966.535303703706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45966.535303703706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45966.535303703706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45966.535303703706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45966.535303703706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45966.535303703706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45966.535303703706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45966.535303703706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45966.535303703706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45966.535303703706</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39113</v>
      </c>
      <c r="B2" s="62" t="str">
        <f>IFERROR(VLOOKUP(D2,DB!A:K,11,0),"")</f>
        <v>R3</v>
      </c>
      <c r="C2" s="18">
        <v>3</v>
      </c>
      <c r="D2" s="62" t="s">
        <v>24942</v>
      </c>
      <c r="E2" s="18" t="s">
        <v>39021</v>
      </c>
      <c r="F2" s="20">
        <v>45966.364872685182</v>
      </c>
      <c r="G2" s="21">
        <f t="shared" ref="G2:G26" ca="1" si="0">IFERROR(NOW()-F2,"-")</f>
        <v>0.17043101852323161</v>
      </c>
      <c r="H2" s="22">
        <v>45966.464120370372</v>
      </c>
      <c r="I2" s="19" t="str">
        <f>IFERROR(VLOOKUP(D2,DB!A:F,6,0),"")</f>
        <v>SCECO</v>
      </c>
      <c r="J2" s="18" t="str">
        <f>IFERROR(VLOOKUP(D2,DB!A:G,7,0),"")</f>
        <v>Vandalized</v>
      </c>
      <c r="K2" s="46" t="s">
        <v>39114</v>
      </c>
      <c r="L2" s="23" t="str">
        <f>IFERROR(VLOOKUP(D2,DB!A:I,9,0),"")</f>
        <v>Latis</v>
      </c>
    </row>
    <row r="3" spans="1:13" ht="15" customHeight="1">
      <c r="A3" s="19"/>
      <c r="B3" s="62" t="str">
        <f>IFERROR(VLOOKUP(D3,DB!A:K,11,0),"")</f>
        <v/>
      </c>
      <c r="C3" s="18"/>
      <c r="D3"/>
      <c r="E3" s="18"/>
      <c r="F3" s="20"/>
      <c r="G3" s="21">
        <f t="shared" ca="1" si="0"/>
        <v>45966.535303703706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45966.535303703706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45966.535303703706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45966.535303703706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45966.535303703706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45966.535303703706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45966.535303703706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45966.535303703706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45966.535303703706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45966.535303703706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45966.535303703706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45966.535303703706</v>
      </c>
      <c r="H14" s="22" t="s">
        <v>39115</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45966.535303703706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45966.535303703706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45966.535303703706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45966.535303703706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45966.535303703706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45966.535303703706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45966.535303703706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45966.535303703706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45966.535303703706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45966.535303703706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45966.535303703706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45966.535303703706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45966.535303703706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45966.535303703706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45966.535303703706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45966.535303703706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45966.535303703706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45966.535303703706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45966.535303703706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45966.535303703706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45966.535303703706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45966.535303703706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45966.535303703706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45966.535303703706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45966.535303703706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45966.535303703706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45966.535303703706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45966.535303703706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45966.535303703706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45966.535303703706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45966.535303703706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45966.535303703706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45966.535303703706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45966.535303703706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45966.535303703706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45966.535303703706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45966.535303703706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45966.535303703706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45966.535303703706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45966.535303703706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45966.535303703706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45966.535303703706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45966.535303703706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45966.535303703706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45966.535303703706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45966.535303703706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45966.535303703706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45966.535303703706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45966.535303703706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45966.535303703706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45966.535303703706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45966.535303703706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45966.535303703706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45966.535303703706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45966.535303703706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45966.535303703706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45966.535303703706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45966.535303703706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45966.535303703706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45966.535303703706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45966.535303703706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45966.535303703706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45966.535303703706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45966.535303703706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45966.535303703706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45966.535303703706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45966.535303703706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45966.535303703706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45966.535303703706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45966.535303703706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45966.535303703706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45966.535303703706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45966.535303703706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45966.535303703706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45966.535303703706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45966.535303703706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45966.535303703706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45966.535303703706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45966.535303703706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45966.535303703706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45966.535303703706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45966.535303703706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45966.535303703706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45966.535303703706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45966.535303703706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45966.535303703706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45966.535303703706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45966.535303703706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45966.535303703706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45966.535303703706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45966.535303703706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45966.535303703706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45966.535303703706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45966.535303703706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45966.535303703706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45966.535303703706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45966.535303703706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45966.535303703706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45966.535303703706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45966.535303703706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45966.535303703706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45966.535303703706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45966.535303703706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45966.535303703706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45966.535303703706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45966.535303703706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45966.535303703706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45966.535303703706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45966.535303703706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45966.535303703706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45966.535303703706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45966.535303703706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45966.535303703706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45966.535303703706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45966.535303703706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45966.535303703706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45966.535303703706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45966.535303703706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45966.535303703706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45966.535303703706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45966.535303703706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45966.535303703706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45966.535303703706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45966.535303703706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45966.535303703706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45966.535303703706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45966.535303703706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45966.535303703706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45966.535303703706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45966.535303703706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45966.535303703706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45966.535303703706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45966.535303703706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45966.535303703706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45966.535303703706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45966.535303703706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45966.535303703706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45966.535303703706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45966.535303703706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45966.535303703706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45966.535303703706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45966.535303703706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45966.535303703706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45966.535303703706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45966.535303703706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45966.535303703706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45966.535303703706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45966.535303703706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45966.535303703706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45966.535303703706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45966.535303703706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45966.535303703706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45966.535303703706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45966.535303703706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45966.535303703706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45966.535303703706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45966.535303703706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45966.535303703706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45966.535303703706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45966.535303703706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45966.535303703706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45966.535303703706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45966.535303703706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45966.535303703706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45966.535303703706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45966.535303703706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45966.535303703706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45966.535303703706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45966.535303703706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45966.535303703706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45966.535303703706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45966.535303703706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45966.535303703706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45966.535303703706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45966.535303703706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45966.535303703706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45966.535303703706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45966.535303703706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45966.535303703706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45966.535303703706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45966.535303703706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45966.535303703706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45966.535303703706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45966.535303703706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45966.535303703706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45966.535303703706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45966.535303703706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45966.535303703706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45966.535303703706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45966.535303703706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45966.535303703706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45966.535303703706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45966.535303703706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45966.535303703706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45966.535303703706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45966.535303703706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45966.535303703706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45966.535303703706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45966.535303703706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45966.535303703706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45966.535303703706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45966.535303703706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45966.535303703706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45966.535303703706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45966.535303703706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45966.535303703706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45966.535303703706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45966.535303703706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45966.535303703706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45966.535303703706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45966.535303703706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45966.535303703706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45966.535303703706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45966.535303703706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45966.535303703706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45966.535303703706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45966.535303703706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45966.535303703706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45966.535303703706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45966.535303703706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45966.535303703706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45966.535303703706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45966.535303703706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45966.535303703706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45966.535303703706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45966.535303703706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45966.535303703706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45966.535303703706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45966.535303703706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45966.535303703706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45966.535303703706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45966.535303703706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45966.535303703706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45966.535303703706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45966.535303703706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45966.535303703706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45966.535303703706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45966.535303703706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45966.535303703706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45966.535303703706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45966.535303703706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45966.535303703706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45966.535303703706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45966.535303703706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45966.535303703706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45966.535303703706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45966.535303703706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45966.535303703706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45966.535303703706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45966.535303703706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45966.535303703706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45966.535303703706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45966.535303703706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45966.535303703706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45966.535303703706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45966.535303703706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45966.535303703706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45966.535303703706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45966.535303703706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45966.535303703706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45966.535303703706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45966.535303703706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45966.535303703706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45966.535303703706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45966.535303703706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45966.535303703706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45966.535303703706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45966.535303703706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45966.535303703706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45966.535303703706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45966.535303703706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45966.535303703706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45966.535303703706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45966.535303703706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45966.535303703706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45966.535303703706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45966.535303703706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45966.535303703706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45966.535303703706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45966.535303703706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45966.535303703706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45966.535303703706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45966.535303703706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45966.535303703706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45966.535303703706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45966.535303703706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45966.535303703706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45966.535303703706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45966.535303703706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45966.535303703706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45966.535303703706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45966.535303703706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45966.535303703706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45966.535303703706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45966.535303703706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45966.535303703706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45966.535303703706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45966.535303703706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45966.535303703706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45966.535303703706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45966.535303703706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45966.535303703706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45966.535303703706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45966.535303703706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45966.535303703706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45966.535303703706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45966.535303703706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45966.535303703706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45966.535303703706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45966.535303703706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45966.535303703706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45966.535303703706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45966.535303703706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45966.535303703706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45966.535303703706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45966.535303703706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45966.535303703706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45966.535303703706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45966.535303703706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45966.535303703706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45966.535303703706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45966.535303703706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45966.535303703706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45966.535303703706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45966.535303703706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45966.535303703706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45966.535303703706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45966.535303703706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45966.535303703706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45966.535303703706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45966.535303703706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45966.535303703706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45966.535303703706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45966.535303703706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45966.535303703706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45966.535303703706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45966.535303703706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45966.535303703706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45966.535303703706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45966.535303703706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45966.535303703706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45966.535303703706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45966.535303703706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45966.535303703706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45966.535303703706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45966.535303703706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45966.535303703706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45966.535303703706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45966.535303703706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45966.535303703706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45966.535303703706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45966.535303703706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45966.535303703706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45966.535303703706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45966.535303703706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45966.535303703706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45966.535303703706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45966.535303703706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45966.535303703706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45966.535303703706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45966.535303703706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45966.535303703706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45966.535303703706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45966.535303703706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45966.535303703706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45966.535303703706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45966.535303703706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45966.535303703706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45966.535303703706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45966.535303703706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45966.535303703706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45966.535303703706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45966.535303703706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45966.535303703706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45966.535303703706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45966.535303703706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45966.535303703706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45966.535303703706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45966.535303703706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45966.535303703706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45966.535303703706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45966.535303703706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45966.535303703706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45966.535303703706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45966.535303703706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45966.535303703706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45966.535303703706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45966.535303703706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45966.535303703706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45966.535303703706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45966.535303703706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45966.535303703706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45966.535303703706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45966.535303703706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45966.535303703706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45966.535303703706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45966.535303703706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45966.535303703706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45966.535303703706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45966.535303703706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45966.535303703706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45966.535303703706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45966.535303703706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45966.535303703706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45966.535303703706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45966.535303703706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45966.535303703706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45966.535303703706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45966.535303703706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45966.535303703706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45966.535303703706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45966.535303703706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45966.535303703706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45966.535303703706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45966.535303703706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45966.535303703706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45966.535303703706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45966.535303703706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45966.535303703706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45966.535303703706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45966.535303703706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45966.535303703706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45966.535303703706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45966.535303703706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45966.535303703706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45966.535303703706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45966.535303703706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45966.535303703706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45966.535303703706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45966.535303703706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45966.535303703706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45966.535303703706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45966.535303703706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45966.535303703706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45966.535303703706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45966.535303703706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45966.535303703706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45966.535303703706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45966.535303703706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45966.535303703706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45966.535303703706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45966.535303703706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45966.535303703706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45966.535303703706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45966.535303703706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45966.535303703706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45966.535303703706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45966.535303703706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45966.535303703706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45966.535303703706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45966.535303703706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45966.535303703706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45966.535303703706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45966.535303703706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45966.535303703706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45966.535303703706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45966.535303703706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45966.535303703706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45966.535303703706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45966.535303703706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45966.535303703706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45966.535303703706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45966.535303703706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45966.535303703706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45966.535303703706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45966.535303703706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45966.535303703706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45966.535303703706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45966.535303703706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45966.535303703706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45966.535303703706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45966.535303703706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45966.535303703706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45966.535303703706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45966.535303703706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45966.535303703706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45966.535303703706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45966.535303703706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45966.535303703706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45966.535303703706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45966.535303703706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45966.535303703706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45966.535303703706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45966.535303703706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45966.535303703706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45966.535303703706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45966.535303703706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45966.535303703706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45966.535303703706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45966.535303703706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45966.535303703706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45966.535303703706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45966.535303703706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45966.535303703706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45966.535303703706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45966.535303703706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45966.535303703706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45966.535303703706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45966.535303703706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45966.535303703706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45966.535303703706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45966.535303703706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45966.535303703706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45966.535303703706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45966.535303703706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45966.535303703706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45966.535303703706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45966.535303703706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45966.535303703706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45966.535303703706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45966.535303703706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45966.535303703706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45966.535303703706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45966.535303703706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45966.535303703706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45966.535303703706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45966.535303703706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45966.535303703706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45966.535303703706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45966.535303703706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45966.535303703706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45966.535303703706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45966.535303703706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45966.535303703706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45966.535303703706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45966.535303703706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45966.535303703706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45966.535303703706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45966.535303703706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45966.535303703706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45966.535303703706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45966.535303703706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45966.535303703706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45966.535303703706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45966.535303703706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45966.535303703706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45966.535303703706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45966.535303703706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45966.535303703706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45966.535303703706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45966.535303703706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45966.535303703706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45966.535303703706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45966.535303703706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45966.535303703706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45966.535303703706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45966.535303703706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45966.535303703706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45966.535303703706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45966.535303703706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45966.535303703706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45966.535303703706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45966.535303703706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45966.535303703706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45966.535303703706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45966.535303703706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45966.535303703706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45966.535303703706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45966.535303703706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45966.535303703706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45966.535303703706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45966.535303703706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45966.535303703706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45966.535303703706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45966.535303703706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45966.535303703706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45966.535303703706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45966.535303703706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45966.535303703706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45966.535303703706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45966.535303703706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45966.535303703706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45966.535303703706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45966.535303703706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45966.535303703706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45966.535303703706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45966.535303703706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45966.535303703706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45966.535303703706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45966.535303703706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45966.535303703706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45966.535303703706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45966.535303703706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45966.535303703706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45966.535303703706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45966.535303703706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45966.535303703706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45966.535303703706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45966.535303703706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45966.535303703706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45966.535303703706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45966.535303703706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45966.535303703706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45966.535303703706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45966.535303703706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45966.535303703706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45966.535303703706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45966.535303703706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45966.535303703706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45966.535303703706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45966.535303703706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45966.535303703706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45966.535303703706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45966.535303703706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45966.535303703706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45966.535303703706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45966.535303703706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45966.535303703706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45966.535303703706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45966.535303703706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45966.535303703706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45966.535303703706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45966.535303703706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45966.535303703706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45966.535303703706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45966.535303703706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45966.535303703706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45966.535303703706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45966.535303703706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45966.535303703706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45966.535303703706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45966.535303703706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45966.535303703706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45966.535303703706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45966.535303703706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45966.535303703706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45966.535303703706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45966.535303703706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45966.535303703706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45966.535303703706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45966.535303703706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45966.535303703706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45966.535303703706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45966.535303703706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45966.535303703706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45966.535303703706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45966.535303703706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45966.535303703706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45966.535303703706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45966.535303703706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45966.535303703706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45966.535303703706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45966.535303703706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45966.535303703706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45966.535303703706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45966.535303703706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45966.535303703706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45966.535303703706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45966.535303703706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45966.535303703706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45966.535303703706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45966.535303703706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45966.535303703706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45966.535303703706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45966.535303703706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45966.535303703706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45966.535303703706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45966.535303703706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45966.535303703706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45966.535303703706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45966.535303703706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45966.535303703706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45966.535303703706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45966.535303703706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45966.535303703706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45966.535303703706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45966.535303703706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45966.535303703706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45966.535303703706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45966.535303703706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45966.535303703706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45966.535303703706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45966.535303703706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45966.535303703706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45966.535303703706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45966.535303703706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45966.535303703706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45966.535303703706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45966.535303703706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45966.535303703706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45966.535303703706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45966.535303703706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45966.535303703706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45966.535303703706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45966.535303703706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45966.535303703706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45966.535303703706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45966.535303703706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45966.535303703706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45966.535303703706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45966.535303703706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45966.535303703706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45966.535303703706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45966.535303703706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45966.535303703706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45966.535303703706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45966.535303703706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45966.535303703706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45966.535303703706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45966.535303703706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45966.535303703706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45966.535303703706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45966.535303703706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45966.535303703706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45966.535303703706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45966.535303703706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45966.535303703706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45966.535303703706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45966.535303703706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45966.535303703706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45966.535303703706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45966.535303703706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45966.535303703706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45966.535303703706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45966.535303703706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45966.535303703706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45966.535303703706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45966.535303703706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45966.535303703706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45966.535303703706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45966.535303703706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45966.535303703706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45966.535303703706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45966.535303703706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45966.535303703706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45966.535303703706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45966.535303703706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45966.535303703706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45966.535303703706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45966.535303703706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45966.535303703706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45966.535303703706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45966.535303703706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45966.535303703706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45966.535303703706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45966.535303703706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45966.535303703706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45966.535303703706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45966.535303703706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45966.535303703706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45966.535303703706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45966.535303703706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45966.535303703706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45966.535303703706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45966.535303703706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45966.535303703706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45966.535303703706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45966.535303703706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45966.535303703706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45966.535303703706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45966.535303703706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45966.535303703706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45966.535303703706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45966.535303703706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45966.535303703706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45966.535303703706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45966.535303703706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45966.535303703706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45966.535303703706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45966.535303703706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45966.535303703706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45966.535303703706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45966.535303703706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45966.535303703706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45966.535303703706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45966.535303703706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45966.535303703706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45966.535303703706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45966.535303703706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45966.535303703706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45966.535303703706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45966.535303703706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45966.535303703706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45966.535303703706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45966.535303703706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45966.535303703706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45966.535303703706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45966.535303703706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45966.535303703706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45966.535303703706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45966.535303703706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45966.535303703706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45966.535303703706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45966.535303703706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45966.535303703706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45966.535303703706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45966.535303703706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45966.535303703706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45966.535303703706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45966.535303703706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45966.535303703706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45966.535303703706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45966.535303703706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45966.535303703706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45966.535303703706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45966.535303703706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45966.535303703706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45966.535303703706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45966.535303703706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45966.535303703706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45966.535303703706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45966.535303703706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45966.535303703706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45966.535303703706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45966.535303703706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45966.535303703706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45966.535303703706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45966.535303703706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45966.535303703706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45966.535303703706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45966.535303703706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45966.535303703706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45966.535303703706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45966.535303703706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45966.535303703706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45966.535303703706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45966.535303703706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45966.535303703706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45966.535303703706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45966.535303703706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45966.535303703706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45966.535303703706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45966.535303703706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45966.535303703706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45966.535303703706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45966.535303703706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45966.535303703706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45966.535303703706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45966.535303703706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45966.535303703706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45966.535303703706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45966.535303703706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45966.535303703706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45966.535303703706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45966.535303703706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45966.535303703706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45966.535303703706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45966.535303703706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45966.535303703706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45966.535303703706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45966.535303703706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45966.535303703706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45966.535303703706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45966.535303703706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45966.535303703706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45966.535303703706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45966.535303703706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45966.535303703706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45966.535303703706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45966.535303703706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45966.535303703706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45966.535303703706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45966.535303703706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45966.535303703706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45966.535303703706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45966.535303703706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45966.535303703706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45966.535303703706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45966.535303703706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45966.535303703706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45966.535303703706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45966.535303703706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45966.535303703706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45966.535303703706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45966.535303703706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45966.535303703706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45966.535303703706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45966.535303703706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45966.535303703706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45966.535303703706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45966.535303703706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45966.535303703706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45966.535303703706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45966.535303703706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45966.535303703706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45966.535303703706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45966.535303703706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45966.535303703706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45966.535303703706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45966.535303703706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45966.535303703706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45966.535303703706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45966.535303703706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45966.535303703706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45966.535303703706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45966.535303703706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45966.535303703706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45966.535303703706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45966.535303703706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45966.535303703706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45966.535303703706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45966.535303703706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45966.535303703706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45966.535303703706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45966.535303703706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45966.535303703706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45966.535303703706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45966.535303703706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45966.535303703706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45966.535303703706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45966.535303703706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45966.535303703706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45966.535303703706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45966.535303703706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45966.535303703706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45966.535303703706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45966.535303703706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45966.535303703706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45966.535303703706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45966.535303703706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45966.535303703706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45966.535303703706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45966.535303703706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45966.535303703706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45966.535303703706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45966.535303703706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45966.535303703706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45966.535303703706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45966.535303703706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45966.535303703706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45966.535303703706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45966.535303703706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45966.535303703706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45966.535303703706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45966.535303703706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45966.535303703706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45966.535303703706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45966.535303703706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45966.535303703706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45966.535303703706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45966.535303703706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45966.535303703706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45966.535303703706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45966.535303703706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45966.535303703706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45966.535303703706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45966.535303703706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45966.535303703706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45966.535303703706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45966.535303703706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45966.535303703706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45966.535303703706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45966.535303703706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45966.535303703706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45966.535303703706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45966.535303703706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45966.535303703706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45966.535303703706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45966.535303703706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45966.535303703706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45966.535303703706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45966.535303703706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45966.535303703706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45966.535303703706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45966.535303703706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45966.535303703706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45966.535303703706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45966.535303703706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45966.535303703706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45966.535303703706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45966.535303703706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45966.535303703706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45966.535303703706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45966.535303703706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45966.535303703706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45966.535303703706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45966.535303703706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45966.535303703706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45966.535303703706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45966.535303703706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45966.535303703706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45966.535303703706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45966.535303703706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45966.535303703706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45966.535303703706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45966.535303703706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45966.535303703706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45966.535303703706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45966.535303703706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45966.535303703706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45966.535303703706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45966.535303703706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45966.535303703706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45966.535303703706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45966.535303703706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45966.535303703706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45966.535303703706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45966.535303703706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45966.535303703706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45966.535303703706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45966.535303703706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45966.535303703706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45966.535303703706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45966.535303703706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45966.535303703706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45966.535303703706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45966.535303703706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45966.535303703706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45966.535303703706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45966.535303703706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45966.535303703706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45966.535303703706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45966.535303703706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45966.535303703706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45966.535303703706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45966.535303703706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45966.535303703706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45966.535303703706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45966.535303703706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45966.535303703706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45966.535303703706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45966.535303703706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45966.535303703706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45966.535303703706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45966.535303703706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45966.535303703706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45966.535303703706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45966.535303703706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45966.535303703706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45966.535303703706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45966.535303703706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45966.535303703706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45966.535303703706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45966.535303703706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45966.535303703706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45966.535303703706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45966.535303703706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45966.535303703706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45966.535303703706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45966.535303703706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45966.535303703706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45966.535303703706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45966.535303703706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45966.535303703706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45966.535303703706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45966.535303703706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45966.535303703706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45966.535303703706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45966.535303703706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45966.535303703706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45966.535303703706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45966.535303703706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45966.535303703706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45966.535303703706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45966.535303703706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45966.535303703706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45966.535303703706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45966.535303703706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45966.535303703706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45966.535303703706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45966.535303703706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263.05458611110953</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93" t="s">
        <v>36120</v>
      </c>
      <c r="E3" s="97" t="s">
        <v>39021</v>
      </c>
      <c r="F3" s="98"/>
      <c r="G3" s="99">
        <f ca="1">IFERROR(NOW()-F3,"")</f>
        <v>45966.535303703706</v>
      </c>
      <c r="H3" s="98">
        <v>45966.313194444447</v>
      </c>
      <c r="I3" s="98" t="str">
        <f>IFERROR(VLOOKUP(D3,DB!A:F,6,0),"")</f>
        <v>SCECO</v>
      </c>
      <c r="J3" s="98" t="str">
        <f>IFERROR(VLOOKUP(D3,DB!A:G,7,0),"")</f>
        <v>Dead</v>
      </c>
      <c r="K3" s="100" t="s">
        <v>39119</v>
      </c>
      <c r="L3" s="93" t="str">
        <f>IFERROR(VLOOKUP(D3,DB!A:I,9,0),"")</f>
        <v>Latis</v>
      </c>
    </row>
    <row r="4" spans="1:16" ht="15" customHeight="1">
      <c r="A4" s="118" t="s">
        <v>39118</v>
      </c>
      <c r="B4" s="118" t="str">
        <f>IFERROR(VLOOKUP(D4,DB!A:K,11,0),"")</f>
        <v>R4</v>
      </c>
      <c r="C4" s="119">
        <v>1</v>
      </c>
      <c r="D4" s="93" t="s">
        <v>35821</v>
      </c>
      <c r="E4" s="97" t="s">
        <v>39021</v>
      </c>
      <c r="F4" s="98"/>
      <c r="G4" s="99">
        <f ca="1">IFERROR(NOW()-F4,"")</f>
        <v>45966.535303703706</v>
      </c>
      <c r="H4" s="98">
        <v>45966.313194444447</v>
      </c>
      <c r="I4" s="98" t="str">
        <f>IFERROR(VLOOKUP(D4,DB!A:F,6,0),"")</f>
        <v>SCECO</v>
      </c>
      <c r="J4" s="98" t="str">
        <f>IFERROR(VLOOKUP(D4,DB!A:G,7,0),"")</f>
        <v>Dead</v>
      </c>
      <c r="K4" s="100" t="s">
        <v>39120</v>
      </c>
      <c r="L4" s="93" t="str">
        <f>IFERROR(VLOOKUP(D4,DB!A:I,9,0),"")</f>
        <v>Latis</v>
      </c>
    </row>
    <row r="5" spans="1:16" ht="15" customHeight="1">
      <c r="A5" s="118" t="s">
        <v>39118</v>
      </c>
      <c r="B5" s="118" t="str">
        <f>IFERROR(VLOOKUP(D5,DB!A:K,11,0),"")</f>
        <v>R4</v>
      </c>
      <c r="C5" s="119">
        <v>1</v>
      </c>
      <c r="D5" s="120" t="s">
        <v>35761</v>
      </c>
      <c r="E5" s="97" t="s">
        <v>39021</v>
      </c>
      <c r="F5" s="122"/>
      <c r="G5" s="123">
        <f ca="1">IFERROR(NOW()-F5,"")</f>
        <v>45966.535303703706</v>
      </c>
      <c r="H5" s="122">
        <v>45966.406354166669</v>
      </c>
      <c r="I5" s="118" t="str">
        <f>IFERROR(VLOOKUP(D5,DB!A:F,6,0),"")</f>
        <v>SCECO</v>
      </c>
      <c r="J5" s="118" t="str">
        <f>IFERROR(VLOOKUP(D5,DB!A:G,7,0),"")</f>
        <v>Dead</v>
      </c>
      <c r="K5" s="124" t="s">
        <v>39121</v>
      </c>
      <c r="L5" s="120" t="str">
        <f>IFERROR(VLOOKUP(D5,DB!A:I,9,0),"")</f>
        <v>Latis</v>
      </c>
    </row>
    <row r="6" spans="1:16" ht="15" customHeight="1">
      <c r="A6" s="118" t="s">
        <v>39118</v>
      </c>
      <c r="B6" s="118" t="str">
        <f>IFERROR(VLOOKUP(D6,DB!A:K,11,0),"")</f>
        <v>R4</v>
      </c>
      <c r="C6" s="119">
        <v>1</v>
      </c>
      <c r="D6" s="120" t="s">
        <v>37238</v>
      </c>
      <c r="E6" s="97" t="s">
        <v>39021</v>
      </c>
      <c r="F6" s="122"/>
      <c r="G6" s="123">
        <f ca="1">IFERROR(NOW()-F6,"")</f>
        <v>45966.535303703706</v>
      </c>
      <c r="H6" s="122">
        <v>45966.43478009259</v>
      </c>
      <c r="I6" s="118" t="str">
        <f>IFERROR(VLOOKUP(D6,DB!A:F,6,0),"")</f>
        <v>Generator-SG</v>
      </c>
      <c r="J6" s="118" t="str">
        <f>IFERROR(VLOOKUP(D6,DB!A:G,7,0),"")</f>
        <v>Dead</v>
      </c>
      <c r="K6" s="124" t="s">
        <v>39122</v>
      </c>
      <c r="L6" s="120" t="str">
        <f>IFERROR(VLOOKUP(D6,DB!A:I,9,0),"")</f>
        <v>Latis</v>
      </c>
    </row>
    <row r="7" spans="1:16" ht="15" customHeight="1">
      <c r="A7" s="118" t="s">
        <v>39123</v>
      </c>
      <c r="B7" s="118" t="str">
        <f>IFERROR(VLOOKUP(D7,DB!A:K,11,0),"")</f>
        <v>R4</v>
      </c>
      <c r="C7" s="119">
        <v>4</v>
      </c>
      <c r="D7" s="120" t="s">
        <v>36555</v>
      </c>
      <c r="E7" s="97" t="s">
        <v>39021</v>
      </c>
      <c r="F7" s="122">
        <v>45966.468680555554</v>
      </c>
      <c r="G7" s="123">
        <f ca="1">IFERROR(NOW()-F7,"")</f>
        <v>6.6623148151848E-2</v>
      </c>
      <c r="H7" s="122">
        <v>45966.457743055558</v>
      </c>
      <c r="I7" s="118" t="str">
        <f>IFERROR(VLOOKUP(D7,DB!A:F,6,0),"")</f>
        <v>SCECO+STB</v>
      </c>
      <c r="J7" s="118" t="str">
        <f>IFERROR(VLOOKUP(D7,DB!A:G,7,0),"")</f>
        <v>Dead</v>
      </c>
      <c r="K7" s="124" t="s">
        <v>39124</v>
      </c>
      <c r="L7" s="120" t="str">
        <f>IFERROR(VLOOKUP(D7,DB!A:I,9,0),"")</f>
        <v>Latis</v>
      </c>
    </row>
    <row r="8" spans="1:16" ht="15" customHeight="1">
      <c r="A8" s="118"/>
      <c r="B8" s="118" t="str">
        <f>IFERROR(VLOOKUP(D8,DB!A:K,11,0),"")</f>
        <v/>
      </c>
      <c r="C8" s="119"/>
      <c r="D8" s="120"/>
      <c r="E8" s="97"/>
      <c r="F8" s="122"/>
      <c r="G8" s="123">
        <f ca="1">IFERROR(NOW()-F8,"")</f>
        <v>45966.535303703706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45966.535303703706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45966.535303703706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45966.535303703706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45966.535303703706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45966.535303703706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45966.535303703706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45966.535303703706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45966.535303703706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45966.535303703706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45966.535303703706</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45966.535303703706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45966.535303703706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45966.535303703706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45966.535303703706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45966.535303703706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45966.535303703706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45966.535303703706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45966.535303703706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45966.535303703706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45966.535303703706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45966.535303703706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45966.535303703706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45966.535303703706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45966.535303703706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45966.535303703706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45966.535303703706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45966.535303703706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45966.535303703706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45966.535303703706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45966.535303703706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45966.535303703706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45966.535303703706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45966.535303703706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45966.535303703706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45966.535303703706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45966.535303703706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45966.535303703706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45966.535303703706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45966.535303703706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45966.535303703706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45966.535303703706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45966.535303703706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45966.535303703706</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45966.535303703706</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74.703243518517411</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39102</v>
      </c>
      <c r="F3" s="38">
        <v>45926.188877314817</v>
      </c>
      <c r="G3" s="143">
        <f t="shared" ref="G3" ca="1" si="0">IFERROR(NOW()-F3,"")</f>
        <v>40.346426388889086</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39102</v>
      </c>
      <c r="F4" s="152">
        <v>45948.661111111112</v>
      </c>
      <c r="G4" s="153">
        <f ca="1">IFERROR(NOW()-F4,"")</f>
        <v>17.874192592593317</v>
      </c>
      <c r="H4" s="152">
        <v>45948.661111111112</v>
      </c>
      <c r="I4" s="151" t="str">
        <f>IFERROR(VLOOKUP(D4,DB!A:F,6,0),"")</f>
        <v>SCECO</v>
      </c>
      <c r="J4" s="151" t="str">
        <f>IFERROR(VLOOKUP(D4,DB!A:G,7,0),"")</f>
        <v>Dead</v>
      </c>
      <c r="K4" s="151" t="s">
        <v>39130</v>
      </c>
      <c r="L4" s="151" t="str">
        <f>IFERROR(VLOOKUP(D4,DB!A:I,9,0),"")</f>
        <v>Latis</v>
      </c>
    </row>
    <row r="5" spans="1:13" ht="30.75">
      <c r="A5" s="151" t="s">
        <v>39131</v>
      </c>
      <c r="B5" s="151" t="str">
        <f>IFERROR(VLOOKUP(D5,DB!A:K,11,0),"")</f>
        <v>R5</v>
      </c>
      <c r="C5" s="151">
        <v>2</v>
      </c>
      <c r="D5" s="151" t="s">
        <v>38236</v>
      </c>
      <c r="E5" s="151" t="s">
        <v>39021</v>
      </c>
      <c r="F5" s="152">
        <v>45966.368854166663</v>
      </c>
      <c r="G5" s="153">
        <f ca="1">IFERROR(NOW()-F5,"")</f>
        <v>0.16644953704235377</v>
      </c>
      <c r="H5" s="152">
        <v>45966.356678240743</v>
      </c>
      <c r="I5" s="151" t="str">
        <f>IFERROR(VLOOKUP(D5,DB!A:F,6,0),"")</f>
        <v>SCECO</v>
      </c>
      <c r="J5" s="151" t="str">
        <f>IFERROR(VLOOKUP(D5,DB!A:G,7,0),"")</f>
        <v>Haj Removal</v>
      </c>
      <c r="K5" s="151" t="s">
        <v>39132</v>
      </c>
      <c r="L5" s="151" t="str">
        <f>IFERROR(VLOOKUP(D5,DB!A:I,9,0),"")</f>
        <v>Latis</v>
      </c>
    </row>
    <row r="6" spans="1:13" ht="15">
      <c r="A6" s="151" t="s">
        <v>39133</v>
      </c>
      <c r="B6" s="151" t="str">
        <f>IFERROR(VLOOKUP(D6,DB!A:K,11,0),"")</f>
        <v>R5</v>
      </c>
      <c r="C6" s="151">
        <v>1</v>
      </c>
      <c r="D6" s="151" t="s">
        <v>32794</v>
      </c>
      <c r="E6" s="151" t="s">
        <v>39102</v>
      </c>
      <c r="F6" s="152">
        <v>45966.39565972222</v>
      </c>
      <c r="G6" s="153">
        <f ca="1">IFERROR(NOW()-F6,"")</f>
        <v>0.13964398148527835</v>
      </c>
      <c r="H6" s="152">
        <v>45966.389409722222</v>
      </c>
      <c r="I6" s="151" t="str">
        <f>IFERROR(VLOOKUP(D6,DB!A:F,6,0),"")</f>
        <v>SCECO</v>
      </c>
      <c r="J6" s="151" t="str">
        <f>IFERROR(VLOOKUP(D6,DB!A:G,7,0),"")</f>
        <v>Vandalized+Dead</v>
      </c>
      <c r="K6" s="151" t="s">
        <v>39134</v>
      </c>
      <c r="L6" s="151" t="str">
        <f>IFERROR(VLOOKUP(D6,DB!A:I,9,0),"")</f>
        <v>Latis</v>
      </c>
    </row>
    <row r="7" spans="1:13" ht="30.75">
      <c r="A7" s="151" t="s">
        <v>39135</v>
      </c>
      <c r="B7" s="151" t="str">
        <f>IFERROR(VLOOKUP(D7,DB!A:K,11,0),"")</f>
        <v>R5</v>
      </c>
      <c r="C7" s="151">
        <v>1</v>
      </c>
      <c r="D7" s="151" t="s">
        <v>32921</v>
      </c>
      <c r="E7" s="151" t="s">
        <v>39021</v>
      </c>
      <c r="F7" s="152">
        <v>45966.453425925924</v>
      </c>
      <c r="G7" s="153">
        <f ca="1">IFERROR(NOW()-F7,"")</f>
        <v>8.1877777782210615E-2</v>
      </c>
      <c r="H7" s="152">
        <v>45966.358287037037</v>
      </c>
      <c r="I7" s="151" t="str">
        <f>IFERROR(VLOOKUP(D7,DB!A:F,6,0),"")</f>
        <v>SCECO</v>
      </c>
      <c r="J7" s="151" t="str">
        <f>IFERROR(VLOOKUP(D7,DB!A:G,7,0),"")</f>
        <v>Good</v>
      </c>
      <c r="K7" s="151" t="s">
        <v>39136</v>
      </c>
      <c r="L7" s="151" t="str">
        <f>IFERROR(VLOOKUP(D7,DB!A:I,9,0),"")</f>
        <v>Latis</v>
      </c>
    </row>
    <row r="8" spans="1:13" ht="15">
      <c r="A8" s="151" t="s">
        <v>39137</v>
      </c>
      <c r="B8" s="151" t="str">
        <f>IFERROR(VLOOKUP(D8,DB!A:K,11,0),"")</f>
        <v>R5</v>
      </c>
      <c r="C8" s="151">
        <v>1</v>
      </c>
      <c r="D8" s="151" t="s">
        <v>38117</v>
      </c>
      <c r="E8" s="151" t="s">
        <v>39021</v>
      </c>
      <c r="F8" s="152">
        <v>45966.501504629632</v>
      </c>
      <c r="G8" s="153">
        <f ca="1">IFERROR(NOW()-F8,"")</f>
        <v>3.3799074073613156E-2</v>
      </c>
      <c r="H8" s="152">
        <v>45966.495254629626</v>
      </c>
      <c r="I8" s="151" t="str">
        <f>IFERROR(VLOOKUP(D8,DB!A:F,6,0),"")</f>
        <v>SCECO</v>
      </c>
      <c r="J8" s="151" t="str">
        <f>IFERROR(VLOOKUP(D8,DB!A:G,7,0),"")</f>
        <v>Haj Removal</v>
      </c>
      <c r="K8" s="151" t="s">
        <v>39138</v>
      </c>
      <c r="L8" s="151" t="str">
        <f>IFERROR(VLOOKUP(D8,DB!A:I,9,0),"")</f>
        <v>Latis</v>
      </c>
    </row>
    <row r="9" spans="1:13" ht="15">
      <c r="A9" s="151"/>
      <c r="B9" s="151" t="str">
        <f>IFERROR(VLOOKUP(D9,DB!A:K,11,0),"")</f>
        <v/>
      </c>
      <c r="C9" s="151"/>
      <c r="D9" s="151"/>
      <c r="E9" s="151"/>
      <c r="F9" s="152"/>
      <c r="G9" s="153">
        <f ca="1">IFERROR(NOW()-F9,"")</f>
        <v>45966.535303703706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45966.535303703706</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45966.535303703706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45966.535303703706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45966.535303703706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45966.535303703706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45966.535303703706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45966.535303703706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45966.535303703706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45966.535303703706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45966.535303703706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45966.535303703706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45966.535303703706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45966.535303703706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45966.535303703706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45966.535303703706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45966.535303703706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45966.535303703706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45966.535303703706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45966.535303703706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45966.535303703706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45966.535303703706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45966.535303703706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45966.535303703706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45966.535303703706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45966.535303703706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45966.535303703706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45966.535303703706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45966.535303703706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45966.535303703706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45966.535303703706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45966.535303703706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45966.535303703706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45966.535303703706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45966.535303703706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45966.535303703706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45966.535303703706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45966.535303703706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45966.535303703706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45966.535303703706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45966.535303703706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45966.535303703706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45966.535303703706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45966.535303703706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45966.535303703706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45966.535303703706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45966.535303703706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45966.535303703706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45966.535303703706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45966.535303703706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45966.535303703706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45966.535303703706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45966.535303703706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45966.535303703706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45966.535303703706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45966.535303703706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45966.535303703706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45966.535303703706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45966.535303703706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45966.535303703706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45966.535303703706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45966.535303703706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45966.535303703706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45966.535303703706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45966.535303703706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45966.535303703706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45966.535303703706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45966.535303703706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45966.535303703706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45966.535303703706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45966.535303703706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45966.535303703706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45966.535303703706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45966.535303703706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45966.535303703706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45966.535303703706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45966.535303703706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45966.535303703706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45966.535303703706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45966.535303703706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45966.535303703706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45966.535303703706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45966.535303703706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45966.535303703706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45966.535303703706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45966.535303703706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45966.535303703706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45966.535303703706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45966.535303703706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45966.535303703706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45966.535303703706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45966.535303703706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45966.535303703706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45966.535303703706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45966.535303703706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45966.535303703706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45966.535303703706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45966.535303703706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45966.535303703706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45966.535303703706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45966.535303703706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45966.535303703706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45966.535303703706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45966.535303703706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45966.535303703706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45966.535303703706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45966.535303703706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45966.535303703706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45966.535303703706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45966.535303703706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45966.535303703706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45966.535303703706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45966.535303703706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45966.535303703706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45966.535303703706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45966.535303703706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45966.535303703706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45966.535303703706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45966.535303703706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45966.535303703706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45966.535303703706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45966.535303703706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45966.535303703706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45966.535303703706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45966.535303703706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45966.535303703706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45966.535303703706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45966.535303703706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45966.535303703706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45966.535303703706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45966.535303703706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45966.535303703706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45966.535303703706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45966.535303703706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45966.535303703706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45966.535303703706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45966.535303703706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45966.535303703706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45966.535303703706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45966.535303703706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45966.535303703706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45966.535303703706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45966.535303703706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45966.535303703706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45966.535303703706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45966.535303703706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45966.535303703706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45966.535303703706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45966.535303703706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45966.535303703706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45966.535303703706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45966.535303703706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45966.535303703706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45966.535303703706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45966.535303703706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45966.535303703706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45966.535303703706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45966.535303703706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45966.535303703706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45966.535303703706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45966.535303703706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45966.535303703706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45966.535303703706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45966.535303703706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45966.535303703706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45966.535303703706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45966.535303703706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45966.535303703706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45966.535303703706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45966.535303703706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45966.535303703706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45966.535303703706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45966.535303703706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45966.535303703706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45966.535303703706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45966.535303703706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45966.535303703706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45966.535303703706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45966.535303703706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45966.535303703706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45966.535303703706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45966.535303703706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45966.535303703706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45966.535303703706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45966.535303703706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45966.535303703706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45966.535303703706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45966.535303703706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45966.535303703706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45966.535303703706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45966.535303703706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45966.535303703706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45966.535303703706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45966.535303703706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45966.535303703706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45966.535303703706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45966.535303703706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45966.535303703706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45966.535303703706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45966.535303703706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45966.535303703706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45966.535303703706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45966.535303703706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45966.535303703706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45966.535303703706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45966.535303703706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45966.535303703706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45966.535303703706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45966.535303703706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45966.535303703706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45966.535303703706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45966.535303703706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45966.535303703706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45966.535303703706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45966.535303703706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45966.535303703706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45966.535303703706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45966.535303703706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45966.535303703706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45966.535303703706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45966.535303703706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45966.535303703706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45966.535303703706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45966.535303703706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45966.535303703706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45966.535303703706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45966.535303703706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45966.535303703706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45966.535303703706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45966.535303703706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45966.535303703706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45966.535303703706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45966.535303703706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45966.535303703706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45966.535303703706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45966.535303703706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45966.535303703706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45966.535303703706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45966.535303703706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45966.535303703706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45966.535303703706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45966.535303703706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45966.535303703706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45966.535303703706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45966.535303703706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45966.535303703706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45966.535303703706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45966.535303703706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45966.535303703706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45966.535303703706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45966.535303703706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45966.535303703706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45966.535303703706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45966.535303703706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45966.535303703706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45966.535303703706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45966.535303703706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45966.535303703706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45966.535303703706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45966.535303703706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45966.535303703706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45966.535303703706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45966.535303703706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45966.535303703706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45966.535303703706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45966.535303703706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45966.535303703706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45966.535303703706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45966.535303703706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45966.535303703706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45966.535303703706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45966.535303703706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45966.535303703706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45966.535303703706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45966.535303703706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45966.535303703706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45966.535303703706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45966.535303703706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45966.535303703706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45966.535303703706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45966.535303703706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45966.535303703706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45966.535303703706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45966.535303703706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45966.535303703706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45966.535303703706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45966.535303703706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45966.535303703706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45966.535303703706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45966.535303703706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45966.535303703706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45966.535303703706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45966.535303703706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45966.535303703706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45966.535303703706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45966.535303703706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45966.535303703706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45966.535303703706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45966.535303703706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45966.535303703706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45966.535303703706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45966.535303703706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45966.535303703706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45966.535303703706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45966.535303703706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45966.535303703706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45966.535303703706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45966.535303703706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45966.535303703706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45966.535303703706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45966.535303703706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45966.535303703706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45966.535303703706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45966.535303703706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45966.535303703706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45966.535303703706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45966.535303703706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45966.535303703706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45966.535303703706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45966.535303703706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45966.535303703706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45966.535303703706</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39139</v>
      </c>
      <c r="B2" s="171" t="str">
        <f>IFERROR(VLOOKUP(D2,DB!A:K,11,0),"")</f>
        <v>R6</v>
      </c>
      <c r="C2" s="168">
        <v>1</v>
      </c>
      <c r="D2" s="171" t="s">
        <v>34135</v>
      </c>
      <c r="E2" s="102" t="s">
        <v>39021</v>
      </c>
      <c r="F2" s="173">
        <v>45966.46162037037</v>
      </c>
      <c r="G2" s="115">
        <f ca="1">IFERROR(NOW()-F2,"-")</f>
        <v>7.3683333335793577E-2</v>
      </c>
      <c r="H2" s="173">
        <v>45966.451782407406</v>
      </c>
      <c r="I2" s="171" t="str">
        <f>IFERROR(VLOOKUP(D2,DB!A:F,6,0),"")</f>
        <v>SCECO</v>
      </c>
      <c r="J2" s="102" t="str">
        <f>IFERROR(VLOOKUP(D2,DB!A:G,7,0),"")</f>
        <v>Vandalized</v>
      </c>
      <c r="K2" s="169" t="s">
        <v>39140</v>
      </c>
      <c r="L2" s="174" t="str">
        <f>IFERROR(VLOOKUP(D2,DB!A:I,9,0),"")</f>
        <v>Latis</v>
      </c>
    </row>
    <row r="3" spans="1:16383" ht="31.5" customHeight="1">
      <c r="A3" s="170"/>
      <c r="B3" s="171" t="str">
        <f>IFERROR(VLOOKUP(D3,DB!A:K,11,0),"")</f>
        <v/>
      </c>
      <c r="C3" s="168"/>
      <c r="D3" s="171"/>
      <c r="E3" s="172"/>
      <c r="F3" s="173"/>
      <c r="G3" s="115">
        <f ca="1">IFERROR(NOW()-F3,"-")</f>
        <v>45966.535303703706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45966.535303703706</v>
      </c>
      <c r="H4" s="173"/>
      <c r="I4" s="171" t="str">
        <f>IFERROR(VLOOKUP(D4,DB!A:F,6,0),"")</f>
        <v/>
      </c>
      <c r="J4" s="102" t="str">
        <f>IFERROR(VLOOKUP(D4,DB!A:G,7,0),"")</f>
        <v/>
      </c>
      <c r="K4" s="169"/>
      <c r="L4" s="174" t="str">
        <f>IFERROR(VLOOKUP(D4,DB!A:I,9,0),"")</f>
        <v/>
      </c>
    </row>
    <row r="5" spans="1:16383" ht="31.5" customHeight="1">
      <c r="A5" s="170"/>
      <c r="B5" s="171" t="str">
        <f>IFERROR(VLOOKUP(D5,DB!A:K,11,0),"")</f>
        <v/>
      </c>
      <c r="C5" s="168"/>
      <c r="D5"/>
      <c r="E5" s="172"/>
      <c r="F5" s="173"/>
      <c r="G5" s="115">
        <f ca="1">IFERROR(NOW()-F5,"-")</f>
        <v>45966.535303703706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45966.535303703706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45966.535303703706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45966.535303703706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45966.535303703706</v>
      </c>
      <c r="H9" s="173"/>
      <c r="I9" s="171" t="str">
        <f>IFERROR(VLOOKUP(D9,DB!A:F,6,0),"")</f>
        <v/>
      </c>
      <c r="J9" s="102" t="str">
        <f>IFERROR(VLOOKUP(D9,DB!A:G,7,0),"")</f>
        <v/>
      </c>
      <c r="K9" s="169"/>
      <c r="L9" s="174" t="str">
        <f>IFERROR(VLOOKUP(D9,DB!A:I,9,0),"")</f>
        <v/>
      </c>
    </row>
    <row r="10" spans="1:16383" ht="31.5" customHeight="1">
      <c r="A10" s="103"/>
      <c r="B10" s="102" t="str">
        <f>IFERROR(VLOOKUP(D10,DB!A:K,11,0),"")</f>
        <v/>
      </c>
      <c r="C10" s="104"/>
      <c r="D10" s="102"/>
      <c r="E10" s="105"/>
      <c r="F10" s="106"/>
      <c r="G10" s="76">
        <f ca="1">IFERROR(NOW()-F10,"-")</f>
        <v>45966.535303703706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45966.535303703706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45966.535303703706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45966.535303703706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45966.535303703706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45966.535303703706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45966.535303703706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45966.535303703706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45966.535303703706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45966.535303703706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45966.535303703706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45966.535303703706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45966.535303703706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45966.535303703706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45966.535303703706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45966.535303703706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45966.535303703706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45966.535303703706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45966.535303703706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45966.535303703706</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