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664" documentId="120_S{2AC9BD13-BADA-5192-A53E-5A8FF88502F6}" xr6:coauthVersionLast="47" xr6:coauthVersionMax="47" xr10:uidLastSave="{DDF57837-29C2-4605-B718-AA218B55FEAB}"/>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0" i="4"/>
  <c r="L51" i="4"/>
  <c r="L52" i="4"/>
  <c r="L53" i="4"/>
  <c r="J50" i="4"/>
  <c r="J51" i="4"/>
  <c r="J52" i="4"/>
  <c r="J53" i="4"/>
  <c r="I50" i="4"/>
  <c r="I51" i="4"/>
  <c r="I52" i="4"/>
  <c r="I53" i="4"/>
  <c r="B50" i="4"/>
  <c r="B51" i="4"/>
  <c r="B52" i="4"/>
  <c r="B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L47" i="4"/>
  <c r="L48" i="4"/>
  <c r="L49" i="4"/>
  <c r="J47" i="4"/>
  <c r="J48" i="4"/>
  <c r="J49" i="4"/>
  <c r="I47" i="4"/>
  <c r="I48" i="4"/>
  <c r="I49" i="4"/>
  <c r="B47" i="4"/>
  <c r="B48" i="4"/>
  <c r="B49" i="4"/>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3" i="9"/>
  <c r="B4" i="9"/>
  <c r="B5" i="9"/>
  <c r="B6" i="9"/>
  <c r="B7" i="9"/>
  <c r="B8" i="9"/>
  <c r="B9" i="9"/>
  <c r="B10" i="9"/>
  <c r="B11" i="9"/>
  <c r="B12" i="9"/>
  <c r="B13" i="9"/>
  <c r="B14" i="9"/>
  <c r="B15" i="9"/>
  <c r="B16" i="9"/>
  <c r="B17" i="9"/>
  <c r="B18" i="9"/>
  <c r="B19" i="9"/>
  <c r="B20" i="9"/>
  <c r="B21" i="9"/>
  <c r="B22" i="9"/>
  <c r="G3" i="9"/>
  <c r="G4" i="9"/>
  <c r="G5" i="9"/>
  <c r="G6" i="9"/>
  <c r="G7" i="9"/>
  <c r="G8" i="9"/>
  <c r="G9" i="9"/>
  <c r="G10" i="9"/>
  <c r="G11" i="9"/>
  <c r="G12" i="9"/>
  <c r="G13" i="9"/>
  <c r="G14" i="9"/>
  <c r="G15" i="9"/>
  <c r="G16" i="9"/>
  <c r="G17" i="9"/>
  <c r="G18" i="9"/>
  <c r="G19" i="9"/>
  <c r="G20" i="9"/>
  <c r="G21" i="9"/>
  <c r="G22" i="9"/>
  <c r="I3" i="9"/>
  <c r="I4" i="9"/>
  <c r="I5" i="9"/>
  <c r="I6" i="9"/>
  <c r="I7" i="9"/>
  <c r="I8" i="9"/>
  <c r="I9" i="9"/>
  <c r="I10" i="9"/>
  <c r="I11" i="9"/>
  <c r="I12" i="9"/>
  <c r="I13" i="9"/>
  <c r="I14" i="9"/>
  <c r="I15" i="9"/>
  <c r="I16" i="9"/>
  <c r="I17" i="9"/>
  <c r="I18" i="9"/>
  <c r="I19" i="9"/>
  <c r="I20" i="9"/>
  <c r="I21" i="9"/>
  <c r="I22" i="9"/>
  <c r="L3" i="9"/>
  <c r="L4" i="9"/>
  <c r="L5" i="9"/>
  <c r="L6" i="9"/>
  <c r="L7" i="9"/>
  <c r="L8" i="9"/>
  <c r="L9" i="9"/>
  <c r="L10" i="9"/>
  <c r="L11" i="9"/>
  <c r="L12" i="9"/>
  <c r="L13" i="9"/>
  <c r="L14" i="9"/>
  <c r="L15" i="9"/>
  <c r="L16" i="9"/>
  <c r="L17" i="9"/>
  <c r="L18" i="9"/>
  <c r="L19" i="9"/>
  <c r="L20" i="9"/>
  <c r="L21" i="9"/>
  <c r="L22" i="9"/>
  <c r="J3" i="9"/>
  <c r="J4" i="9"/>
  <c r="J5" i="9"/>
  <c r="J6" i="9"/>
  <c r="J7" i="9"/>
  <c r="J8" i="9"/>
  <c r="J9" i="9"/>
  <c r="J10" i="9"/>
  <c r="J11" i="9"/>
  <c r="J12" i="9"/>
  <c r="J13" i="9"/>
  <c r="J14" i="9"/>
  <c r="J15" i="9"/>
  <c r="J16" i="9"/>
  <c r="J17" i="9"/>
  <c r="J18" i="9"/>
  <c r="J19" i="9"/>
  <c r="J20" i="9"/>
  <c r="J21" i="9"/>
  <c r="J22" i="9"/>
  <c r="L2" i="9"/>
  <c r="J2" i="9"/>
  <c r="I2" i="9"/>
  <c r="B2" i="9"/>
  <c r="G2"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<sst xmlns="http://schemas.openxmlformats.org/spreadsheetml/2006/main" count="180281" uniqueCount="39123">
  <si>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</si>
  <si>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</si>
  <si>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</si>
  <si>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</si>
  <si>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</si>
  <si>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</si>
  <si>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</si>
  <si>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</si>
  <si>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</si>
  <si>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</si>
  <si>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</si>
  <si>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</si>
  <si>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</si>
  <si>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</si>
  <si>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</si>
  <si>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</si>
  <si>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</si>
  <si>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</si>
  <si>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</si>
  <si>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</si>
  <si>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</si>
  <si>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</si>
  <si>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</si>
  <si>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</si>
  <si>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</si>
  <si>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</si>
  <si>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</si>
  <si>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</si>
  <si>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</si>
  <si>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</si>
  <si>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</si>
  <si>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</si>
  <si>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</si>
  <si>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</si>
  <si>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</si>
  <si>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</si>
  <si>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</si>
  <si>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</si>
  <si>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</si>
  <si>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</si>
  <si>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</si>
  <si>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</si>
  <si>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</si>
  <si>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</si>
  <si>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</si>
  <si>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</si>
  <si>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</si>
  <si>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</si>
  <si>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</si>
  <si>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</si>
  <si>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</si>
  <si>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</si>
  <si>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</si>
  <si>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</si>
  <si>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</si>
  <si>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</si>
  <si>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</si>
  <si>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</si>
  <si>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</si>
  <si>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</si>
  <si>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</si>
  <si>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</si>
  <si>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</si>
  <si>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</si>
  <si>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</si>
  <si>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</si>
  <si>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</si>
  <si>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</si>
  <si>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</si>
  <si>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</si>
  <si>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</si>
  <si>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</si>
  <si>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</si>
  <si>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</si>
  <si>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</si>
  <si>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</si>
  <si>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</si>
  <si>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</si>
  <si>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</si>
  <si>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</si>
  <si>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</si>
  <si>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</si>
  <si>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</si>
  <si>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</si>
  <si>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</si>
  <si>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</si>
  <si>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</si>
  <si>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</si>
  <si>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</si>
  <si>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</si>
  <si>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</si>
  <si>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</si>
  <si>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</si>
  <si>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</si>
  <si>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</si>
  <si>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</si>
  <si>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</si>
  <si>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</si>
  <si>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</si>
  <si>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</si>
  <si>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</si>
  <si>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</si>
  <si>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</si>
  <si>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</si>
  <si>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</si>
  <si>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</si>
  <si>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</si>
  <si>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</si>
  <si>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</si>
  <si>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</si>
  <si>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</si>
  <si>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</si>
  <si>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</si>
  <si>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</si>
  <si>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</si>
  <si>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</si>
  <si>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</si>
  <si>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</si>
  <si>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</si>
  <si>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</si>
  <si>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</si>
  <si>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</si>
  <si>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</si>
  <si>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</si>
  <si>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</si>
  <si>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</si>
  <si>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</si>
  <si>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</si>
  <si>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</si>
  <si>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</si>
  <si>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</si>
  <si>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</si>
  <si>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</si>
  <si>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</si>
  <si>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</si>
  <si>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</si>
  <si>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</si>
  <si>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</si>
  <si>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</si>
  <si>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</si>
  <si>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</si>
  <si>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</si>
  <si>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</si>
  <si>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</si>
  <si>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</si>
  <si>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</si>
  <si>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</si>
  <si>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</si>
  <si>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</si>
  <si>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</si>
  <si>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</si>
  <si>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</si>
  <si>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</si>
  <si>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</si>
  <si>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</si>
  <si>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</si>
  <si>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</si>
  <si>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</si>
  <si>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</si>
  <si>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</si>
  <si>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</si>
  <si>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</si>
  <si>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</si>
  <si>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</si>
  <si>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</si>
  <si>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</si>
  <si>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</si>
  <si>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</si>
  <si>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</si>
  <si>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</si>
  <si>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</si>
  <si>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</si>
  <si>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</si>
  <si>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</si>
  <si>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</si>
  <si>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</si>
  <si>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</si>
  <si>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</si>
  <si>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</si>
  <si>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</si>
  <si>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</si>
  <si>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</si>
  <si>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</si>
  <si>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</si>
  <si>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</si>
  <si>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</si>
  <si>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</si>
  <si>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</si>
  <si>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</si>
  <si>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</si>
  <si>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</si>
  <si>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</si>
  <si>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</si>
  <si>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</si>
  <si>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</si>
  <si>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</si>
  <si>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</si>
  <si>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</si>
  <si>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</si>
  <si>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</si>
  <si>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</si>
  <si>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</si>
  <si>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</si>
  <si>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</si>
  <si>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</si>
  <si>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</si>
  <si>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</si>
  <si>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</si>
  <si>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</si>
  <si>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</si>
  <si>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</si>
  <si>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</si>
  <si>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</si>
  <si>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</si>
  <si>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</si>
  <si>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</si>
  <si>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</si>
  <si>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</si>
  <si>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</si>
  <si>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</si>
  <si>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</si>
  <si>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</si>
  <si>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</si>
  <si>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</si>
  <si>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</si>
  <si>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</si>
  <si>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</si>
  <si>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</si>
  <si>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</si>
  <si>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</si>
  <si>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</si>
  <si>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</si>
  <si>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</si>
  <si>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</si>
  <si>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</si>
  <si>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</si>
  <si>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</si>
  <si>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</si>
  <si>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</si>
  <si>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</si>
  <si>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</si>
  <si>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</si>
  <si>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</si>
  <si>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</si>
  <si>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</si>
  <si>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</si>
  <si>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</si>
  <si>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</si>
  <si>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</si>
  <si>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</si>
  <si>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</si>
  <si>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</si>
  <si>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</si>
  <si>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</si>
  <si>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</si>
  <si>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</si>
  <si>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</si>
  <si>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</si>
  <si>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</si>
  <si>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</si>
  <si>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</si>
  <si>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</si>
  <si>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</si>
  <si>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</si>
  <si>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</si>
  <si>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</si>
  <si>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</si>
  <si>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</si>
  <si>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</si>
  <si>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</si>
  <si>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</si>
  <si>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</si>
  <si>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</si>
  <si>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</si>
  <si>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</si>
  <si>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</si>
  <si>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</si>
  <si>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</si>
  <si>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</si>
  <si>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</si>
  <si>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</si>
  <si>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</si>
  <si>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</si>
  <si>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</si>
  <si>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</si>
  <si>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</si>
  <si>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</si>
  <si>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</si>
  <si>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</si>
  <si>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</si>
  <si>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</si>
  <si>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</si>
  <si>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</si>
  <si>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</si>
  <si>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</si>
  <si>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</si>
  <si>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</si>
  <si>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</si>
  <si>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</si>
  <si>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</si>
  <si>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</si>
  <si>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</si>
  <si>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</si>
  <si>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</si>
  <si>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</si>
  <si>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</si>
  <si>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</si>
  <si>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</si>
  <si>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</si>
  <si>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</si>
  <si>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</si>
  <si>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</si>
  <si>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</si>
  <si>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</si>
  <si>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</si>
  <si>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</si>
  <si>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</si>
  <si>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</si>
  <si>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</si>
  <si>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</si>
  <si>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</si>
  <si>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</si>
  <si>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</si>
  <si>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</si>
  <si>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</si>
  <si>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</si>
  <si>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</si>
  <si>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</si>
  <si>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</si>
  <si>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</si>
  <si>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</si>
  <si>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</si>
  <si>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</si>
  <si>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</si>
  <si>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</si>
  <si>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</si>
  <si>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</si>
  <si>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</si>
  <si>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</si>
  <si>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</si>
  <si>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</si>
  <si>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</si>
  <si>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</si>
  <si>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</si>
  <si>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</si>
  <si>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</si>
  <si>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</si>
  <si>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</si>
  <si>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</si>
  <si>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</si>
  <si>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</si>
  <si>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</si>
  <si>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</si>
  <si>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</si>
  <si>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</si>
  <si>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</si>
  <si>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</si>
  <si>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</si>
  <si>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</si>
  <si>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</si>
  <si>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</si>
  <si>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</si>
  <si>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</si>
  <si>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</si>
  <si>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</si>
  <si>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</si>
  <si>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</si>
  <si>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</si>
  <si>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</si>
  <si>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</si>
  <si>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</si>
  <si>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</si>
  <si>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</si>
  <si>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</si>
  <si>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</si>
  <si>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</si>
  <si>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</si>
  <si>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</si>
  <si>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</si>
  <si>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</si>
  <si>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</si>
  <si>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</si>
  <si>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</si>
  <si>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</si>
  <si>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</si>
  <si>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</si>
  <si>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</si>
  <si>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</si>
  <si>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</si>
  <si>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</si>
  <si>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</si>
  <si>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</si>
  <si>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</si>
  <si>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</si>
  <si>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</si>
  <si>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</si>
  <si>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</si>
  <si>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</si>
  <si>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</si>
  <si>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</si>
  <si>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</si>
  <si>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</si>
  <si>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</si>
  <si>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</si>
  <si>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</si>
  <si>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</si>
  <si>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</si>
  <si>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</si>
  <si>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</si>
  <si>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</si>
  <si>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</si>
  <si>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</si>
  <si>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</si>
  <si>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</si>
  <si>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</si>
  <si>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</si>
  <si>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</si>
  <si>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</si>
  <si>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</si>
  <si>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</si>
  <si>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</si>
  <si>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</si>
  <si>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</si>
  <si>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</si>
  <si>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</si>
  <si>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</si>
  <si>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</si>
  <si>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</si>
  <si>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</si>
  <si>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</si>
  <si>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</si>
  <si>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</si>
  <si>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</si>
  <si>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</si>
  <si>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</si>
  <si>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</si>
  <si>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</si>
  <si>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</si>
  <si>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</si>
  <si>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</si>
  <si>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</si>
  <si>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</si>
  <si>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</si>
  <si>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</si>
  <si>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</si>
  <si>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</si>
  <si>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</si>
  <si>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</si>
  <si>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</si>
  <si>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</si>
  <si>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</si>
  <si>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</si>
  <si>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</si>
  <si>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</si>
  <si>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</si>
  <si>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</si>
  <si>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</si>
  <si>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</si>
  <si>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</si>
  <si>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</si>
  <si>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</si>
  <si>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</si>
  <si>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</si>
  <si>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</si>
  <si>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</si>
  <si>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</si>
  <si>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</si>
  <si>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</si>
  <si>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</si>
  <si>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</si>
  <si>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</si>
  <si>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</si>
  <si>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</si>
  <si>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</si>
  <si>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</si>
  <si>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</si>
  <si>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</si>
  <si>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</si>
  <si>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</si>
  <si>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</si>
  <si>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</si>
  <si>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</si>
  <si>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</si>
  <si>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</si>
  <si>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</si>
  <si>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</si>
  <si>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</si>
  <si>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</si>
  <si>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</si>
  <si>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</si>
  <si>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</si>
  <si>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</si>
  <si>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</si>
  <si>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</si>
  <si>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</si>
  <si>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</si>
  <si>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</si>
  <si>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</si>
  <si>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</si>
  <si>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</si>
  <si>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</si>
  <si>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</si>
  <si>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</si>
  <si>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</si>
  <si>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</si>
  <si>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</si>
  <si>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</si>
  <si>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</si>
  <si>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</si>
  <si>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</si>
  <si>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</si>
  <si>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</si>
  <si>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</si>
  <si>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</si>
  <si>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</si>
  <si>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</si>
  <si>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</si>
  <si>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</si>
  <si>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</si>
  <si>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</si>
  <si>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</si>
  <si>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</si>
  <si>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</si>
  <si>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</si>
  <si>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</si>
  <si>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</si>
  <si>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</si>
  <si>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</si>
  <si>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</si>
  <si>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</si>
  <si>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</si>
  <si>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</si>
  <si>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</si>
  <si>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</si>
  <si>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</si>
  <si>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</si>
  <si>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</si>
  <si>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</si>
  <si>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</si>
  <si>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</si>
  <si>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</si>
  <si>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</si>
  <si>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</si>
  <si>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</si>
  <si>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</si>
  <si>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</si>
  <si>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</si>
  <si>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</si>
  <si>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</si>
  <si>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</si>
  <si>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</si>
  <si>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</si>
  <si>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</si>
  <si>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</si>
  <si>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</si>
  <si>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</si>
  <si>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</si>
  <si>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</si>
  <si>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</si>
  <si>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</si>
  <si>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</si>
  <si>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</si>
  <si>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</si>
  <si>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</si>
  <si>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</si>
  <si>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</si>
  <si>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</si>
  <si>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</si>
  <si>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</si>
  <si>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</si>
  <si>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</si>
  <si>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</si>
  <si>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</si>
  <si>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</si>
  <si>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</si>
  <si>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</si>
  <si>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</si>
  <si>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</si>
  <si>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</si>
  <si>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</si>
  <si>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</si>
  <si>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</si>
  <si>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</si>
  <si>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</si>
  <si>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</si>
  <si>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</si>
  <si>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</si>
  <si>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</si>
  <si>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</si>
  <si>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</si>
  <si>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</si>
  <si>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</si>
  <si>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</si>
  <si>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</si>
  <si>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</si>
  <si>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</si>
  <si>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</si>
  <si>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</si>
  <si>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</si>
  <si>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</si>
  <si>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</si>
  <si>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</si>
  <si>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</si>
  <si>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</si>
  <si>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</si>
  <si>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</si>
  <si>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</si>
  <si>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</si>
  <si>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</si>
  <si>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</si>
  <si>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</si>
  <si>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</si>
  <si>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</si>
  <si>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</si>
  <si>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</si>
  <si>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</si>
  <si>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</si>
  <si>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</si>
  <si>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</si>
  <si>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</si>
  <si>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</si>
  <si>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</si>
  <si>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</si>
  <si>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</si>
  <si>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</si>
  <si>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</si>
  <si>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</si>
  <si>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</si>
  <si>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</si>
  <si>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</si>
  <si>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</si>
  <si>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</si>
  <si>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</si>
  <si>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</si>
  <si>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</si>
  <si>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</si>
  <si>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</si>
  <si>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</si>
  <si>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</si>
  <si>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</si>
  <si>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</si>
  <si>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</si>
  <si>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</si>
  <si>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</si>
  <si>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</si>
  <si>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</si>
  <si>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</si>
  <si>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</si>
  <si>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</si>
  <si>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</si>
  <si>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</si>
  <si>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</si>
  <si>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</si>
  <si>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</si>
  <si>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</si>
  <si>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</si>
  <si>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</si>
  <si>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</si>
  <si>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</si>
  <si>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</si>
  <si>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</si>
  <si>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</si>
  <si>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</si>
  <si>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</si>
  <si>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</si>
  <si>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</si>
  <si>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</si>
  <si>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</si>
  <si>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</si>
  <si>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</si>
  <si>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</si>
  <si>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</si>
  <si>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</si>
  <si>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</si>
  <si>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</si>
  <si>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</si>
  <si>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</si>
  <si>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</si>
  <si>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</si>
  <si>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</si>
  <si>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</si>
  <si>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</si>
  <si>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</si>
  <si>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</si>
  <si>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</si>
  <si>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</si>
  <si>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</si>
  <si>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</si>
  <si>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</si>
  <si>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</si>
  <si>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</si>
  <si>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</si>
  <si>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</si>
  <si>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</si>
  <si>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</si>
  <si>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</si>
  <si>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</si>
  <si>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</si>
  <si>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</si>
  <si>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</si>
  <si>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</si>
  <si>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</si>
  <si>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</si>
  <si>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</si>
  <si>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</si>
  <si>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</si>
  <si>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</si>
  <si>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</si>
  <si>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</si>
  <si>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</si>
  <si>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</si>
  <si>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</si>
  <si>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</si>
  <si>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</si>
  <si>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</si>
  <si>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</si>
  <si>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</si>
  <si>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</si>
  <si>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</si>
  <si>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</si>
  <si>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</si>
  <si>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</si>
  <si>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</si>
  <si>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</si>
  <si>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</si>
  <si>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</si>
  <si>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</si>
  <si>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</si>
  <si>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</si>
  <si>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</si>
  <si>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</si>
  <si>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</si>
  <si>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</si>
  <si>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</si>
  <si>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</si>
  <si>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</si>
  <si>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</si>
  <si>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</si>
  <si>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</si>
  <si>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</si>
  <si>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</si>
  <si>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</si>
  <si>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</si>
  <si>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</si>
  <si>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</si>
  <si>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</si>
  <si>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</si>
  <si>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</si>
  <si>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</si>
  <si>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</si>
  <si>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</si>
  <si>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</si>
  <si>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</si>
  <si>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</si>
  <si>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</si>
  <si>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</si>
  <si>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</si>
  <si>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</si>
  <si>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</si>
  <si>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</si>
  <si>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</si>
  <si>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</si>
  <si>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</si>
  <si>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</si>
  <si>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</si>
  <si>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</si>
  <si>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</si>
  <si>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</si>
  <si>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</si>
  <si>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</si>
  <si>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</si>
  <si>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</si>
  <si>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</si>
  <si>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</si>
  <si>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</si>
  <si>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</si>
  <si>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</si>
  <si>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</si>
  <si>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</si>
  <si>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</si>
  <si>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</si>
  <si>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</si>
  <si>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</si>
  <si>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</si>
  <si>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</si>
  <si>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</si>
  <si>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</si>
  <si>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</si>
  <si>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</si>
  <si>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</si>
  <si>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</si>
  <si>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</si>
  <si>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</si>
  <si>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</si>
  <si>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</si>
  <si>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</si>
  <si>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</si>
  <si>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</si>
  <si>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</si>
  <si>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</si>
  <si>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</si>
  <si>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</si>
  <si>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</si>
  <si>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</si>
  <si>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</si>
  <si>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</si>
  <si>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</si>
  <si>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</si>
  <si>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</si>
  <si>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</si>
  <si>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</si>
  <si>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</si>
  <si>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</si>
  <si>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</si>
  <si>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</si>
  <si>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</si>
  <si>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</si>
  <si>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</si>
  <si>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</si>
  <si>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</si>
  <si>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</si>
  <si>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</si>
  <si>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</si>
  <si>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</si>
  <si>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</si>
  <si>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</si>
  <si>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</si>
  <si>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</si>
  <si>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</si>
  <si>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</si>
  <si>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</si>
  <si>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</si>
  <si>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</si>
  <si>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</si>
  <si>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</si>
  <si>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</si>
  <si>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</si>
  <si>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</si>
  <si>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</si>
  <si>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</si>
  <si>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</si>
  <si>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</si>
  <si>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</si>
  <si>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</si>
  <si>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</si>
  <si>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</si>
  <si>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</si>
  <si>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</si>
  <si>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</si>
  <si>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</si>
  <si>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</si>
  <si>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</si>
  <si>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</si>
  <si>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</si>
  <si>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</si>
  <si>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</si>
  <si>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</si>
  <si>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</si>
  <si>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</si>
  <si>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</si>
  <si>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</si>
  <si>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</si>
  <si>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</si>
  <si>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</si>
  <si>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</si>
  <si>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</si>
  <si>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</si>
  <si>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</si>
  <si>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</si>
  <si>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</si>
  <si>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</si>
  <si>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</si>
  <si>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</si>
  <si>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</si>
  <si>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</si>
  <si>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</si>
  <si>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</si>
  <si>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</si>
  <si>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</si>
  <si>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</si>
  <si>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</si>
  <si>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</si>
  <si>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</si>
  <si>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</si>
  <si>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</si>
  <si>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</si>
  <si>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</si>
  <si>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</si>
  <si>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</si>
  <si>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</si>
  <si>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</si>
  <si>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</si>
  <si>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</si>
  <si>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</si>
  <si>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</si>
  <si>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</si>
  <si>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</si>
  <si>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</si>
  <si>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</si>
  <si>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</si>
  <si>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</si>
  <si>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</si>
  <si>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</si>
  <si>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</si>
  <si>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</si>
  <si>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</si>
  <si>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</si>
  <si>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</si>
  <si>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</si>
  <si>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</si>
  <si>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</si>
  <si>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</si>
  <si>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</si>
  <si>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</si>
  <si>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</si>
  <si>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</si>
  <si>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</si>
  <si>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</si>
  <si>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</si>
  <si>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</si>
  <si>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</si>
  <si>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</si>
  <si>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</si>
  <si>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</si>
  <si>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</si>
  <si>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</si>
  <si>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</si>
  <si>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</si>
  <si>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</si>
  <si>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</si>
  <si>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</si>
  <si>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</si>
  <si>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</si>
  <si>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</si>
  <si>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</si>
  <si>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</si>
  <si>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</si>
  <si>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</si>
  <si>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</si>
  <si>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</si>
  <si>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</si>
  <si>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</si>
  <si>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</si>
  <si>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</si>
  <si>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</si>
  <si>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</si>
  <si>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</si>
  <si>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</si>
  <si>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</si>
  <si>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</si>
  <si>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</si>
  <si>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</si>
  <si>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</si>
  <si>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</si>
  <si>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</si>
  <si>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</si>
  <si>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</si>
  <si>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</si>
  <si>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</si>
  <si>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</si>
  <si>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</si>
  <si>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</si>
  <si>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</si>
  <si>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</si>
  <si>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</si>
  <si>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</si>
  <si>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</si>
  <si>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</si>
  <si>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</si>
  <si>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</si>
  <si>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</si>
  <si>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</si>
  <si>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</si>
  <si>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</si>
  <si>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</si>
  <si>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</si>
  <si>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</si>
  <si>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</si>
  <si>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</si>
  <si>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</si>
  <si>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</si>
  <si>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</si>
  <si>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</si>
  <si>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</si>
  <si>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</si>
  <si>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</si>
  <si>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</si>
  <si>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</si>
  <si>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</si>
  <si>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</si>
  <si>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</si>
  <si>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</si>
  <si>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</si>
  <si>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</si>
  <si>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</si>
  <si>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</si>
  <si>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</si>
  <si>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</si>
  <si>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</si>
  <si>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</si>
  <si>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</si>
  <si>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</si>
  <si>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</si>
  <si>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</si>
  <si>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</si>
  <si>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</si>
  <si>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</si>
  <si>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</si>
  <si>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</si>
  <si>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</si>
  <si>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</si>
  <si>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</si>
  <si>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</si>
  <si>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</si>
  <si>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</si>
  <si>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</si>
  <si>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</si>
  <si>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</si>
  <si>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</si>
  <si>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</si>
  <si>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</si>
  <si>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</si>
  <si>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</si>
  <si>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</si>
  <si>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</si>
  <si>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</si>
  <si>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</si>
  <si>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</si>
  <si>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</si>
  <si>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</si>
  <si>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</si>
  <si>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</si>
  <si>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</si>
  <si>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</si>
  <si>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</si>
  <si>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</si>
  <si>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</si>
  <si>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</si>
  <si>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</si>
  <si>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</si>
  <si>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</si>
  <si>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</si>
  <si>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</si>
  <si>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</si>
  <si>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</si>
  <si>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</si>
  <si>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</si>
  <si>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</si>
  <si>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</si>
  <si>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</si>
  <si>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</si>
  <si>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</si>
  <si>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</si>
  <si>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</si>
  <si>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</si>
  <si>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</si>
  <si>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</si>
  <si>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</si>
  <si>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</si>
  <si>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</si>
  <si>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</si>
  <si>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</si>
  <si>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</si>
  <si>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</si>
  <si>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</si>
  <si>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</si>
  <si>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</si>
  <si>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</si>
  <si>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</si>
  <si>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</si>
  <si>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</si>
  <si>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</si>
  <si>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</si>
  <si>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</si>
  <si>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</si>
  <si>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</si>
  <si>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</si>
  <si>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</si>
  <si>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</si>
  <si>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</si>
  <si>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</si>
  <si>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</si>
  <si>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</si>
  <si>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</si>
  <si>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</si>
  <si>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</si>
  <si>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</si>
  <si>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</si>
  <si>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</si>
  <si>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</si>
  <si>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</si>
  <si>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</si>
  <si>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</si>
  <si>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</si>
  <si>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</si>
  <si>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</si>
  <si>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</si>
  <si>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</si>
  <si>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</si>
  <si>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</si>
  <si>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</si>
  <si>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</si>
  <si>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</si>
  <si>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</si>
  <si>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</si>
  <si>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</si>
  <si>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</si>
  <si>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</si>
  <si>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</si>
  <si>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</si>
  <si>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</si>
  <si>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</si>
  <si>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</si>
  <si>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</si>
  <si>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</si>
  <si>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</si>
  <si>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</si>
  <si>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</si>
  <si>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</si>
  <si>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</si>
  <si>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</si>
  <si>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</si>
  <si>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</si>
  <si>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</si>
  <si>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</si>
  <si>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</si>
  <si>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</si>
  <si>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</si>
  <si>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</si>
  <si>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</si>
  <si>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</si>
  <si>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</si>
  <si>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</si>
  <si>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</si>
  <si>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</si>
  <si>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</si>
  <si>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</si>
  <si>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</si>
  <si>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</si>
  <si>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</si>
  <si>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</si>
  <si>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</si>
  <si>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</si>
  <si>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</si>
  <si>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</si>
  <si>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</si>
  <si>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</si>
  <si>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</si>
  <si>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</si>
  <si>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</si>
  <si>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</si>
  <si>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</si>
  <si>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</si>
  <si>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</si>
  <si>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</si>
  <si>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</si>
  <si>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</si>
  <si>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</si>
  <si>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</si>
  <si>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</si>
  <si>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</si>
  <si>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</si>
  <si>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</si>
  <si>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</si>
  <si>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</si>
  <si>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</si>
  <si>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</si>
  <si>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</si>
  <si>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</si>
  <si>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</si>
  <si>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</si>
  <si>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</si>
  <si>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</si>
  <si>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</si>
  <si>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</si>
  <si>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</si>
  <si>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</si>
  <si>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</si>
  <si>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</si>
  <si>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</si>
  <si>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</si>
  <si>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</si>
  <si>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</si>
  <si>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</si>
  <si>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</si>
  <si>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</si>
  <si>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</si>
  <si>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</si>
  <si>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</si>
  <si>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</si>
  <si>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</si>
  <si>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</si>
  <si>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</si>
  <si>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</si>
  <si>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</si>
  <si>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</si>
  <si>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</si>
  <si>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</si>
  <si>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</si>
  <si>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</si>
  <si>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</si>
  <si>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</si>
  <si>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</si>
  <si>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</si>
  <si>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</si>
  <si>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</si>
  <si>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</si>
  <si>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</si>
  <si>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</si>
  <si>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</si>
  <si>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</si>
  <si>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</si>
  <si>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</si>
  <si>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</si>
  <si>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</si>
  <si>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</si>
  <si>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</si>
  <si>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</si>
  <si>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</si>
  <si>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</si>
  <si>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</si>
  <si>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</si>
  <si>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</si>
  <si>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</si>
  <si>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</si>
  <si>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</si>
  <si>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</si>
  <si>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</si>
  <si>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</si>
  <si>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</si>
  <si>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</si>
  <si>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</si>
  <si>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</si>
  <si>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</si>
  <si>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</si>
  <si>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</si>
  <si>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</si>
  <si>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</si>
  <si>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</si>
  <si>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</si>
  <si>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</si>
  <si>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</si>
  <si>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</si>
  <si>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</si>
  <si>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</si>
  <si>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</si>
  <si>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</si>
  <si>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</si>
  <si>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</si>
  <si>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</si>
  <si>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</si>
  <si>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</si>
  <si>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</si>
  <si>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</si>
  <si>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</si>
  <si>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</si>
  <si>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</si>
  <si>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</si>
  <si>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</si>
  <si>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</si>
  <si>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</si>
  <si>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</si>
  <si>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</si>
  <si>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</si>
  <si>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</si>
  <si>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</si>
  <si>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</si>
  <si>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</si>
  <si>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</si>
  <si>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</si>
  <si>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</si>
  <si>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</si>
  <si>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</si>
  <si>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</si>
  <si>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</si>
  <si>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</si>
  <si>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</si>
  <si>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</si>
  <si>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</si>
  <si>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</si>
  <si>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</si>
  <si>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</si>
  <si>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</si>
  <si>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</si>
  <si>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</si>
  <si>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</si>
  <si>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</si>
  <si>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</si>
  <si>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</si>
  <si>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</si>
  <si>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</si>
  <si>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</si>
  <si>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</si>
  <si>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</si>
  <si>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</si>
  <si>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</si>
  <si>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</si>
  <si>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</si>
  <si>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</si>
  <si>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</si>
  <si>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</si>
  <si>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</si>
  <si>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</si>
  <si>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</si>
  <si>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</si>
  <si>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</si>
  <si>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</si>
  <si>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</si>
  <si>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</si>
  <si>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</si>
  <si>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</si>
  <si>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</si>
  <si>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</si>
  <si>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</si>
  <si>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</si>
  <si>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</si>
  <si>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</si>
  <si>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</si>
  <si>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</si>
  <si>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</si>
  <si>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</si>
  <si>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</si>
  <si>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</si>
  <si>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</si>
  <si>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</si>
  <si>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</si>
  <si>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</si>
  <si>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</si>
  <si>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</si>
  <si>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</si>
  <si>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</si>
  <si>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</si>
  <si>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</si>
  <si>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</si>
  <si>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</si>
  <si>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</si>
  <si>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</si>
  <si>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</si>
  <si>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</si>
  <si>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</si>
  <si>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</si>
  <si>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</si>
  <si>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</si>
  <si>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</si>
  <si>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</si>
  <si>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</si>
  <si>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</si>
  <si>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</si>
  <si>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</si>
  <si>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</si>
  <si>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</si>
  <si>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</si>
  <si>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</si>
  <si>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</si>
  <si>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</si>
  <si>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</si>
  <si>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</si>
  <si>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</si>
  <si>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</si>
  <si>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</si>
  <si>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</si>
  <si>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</si>
  <si>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</si>
  <si>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</si>
  <si>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</si>
  <si>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</si>
  <si>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</si>
  <si>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</si>
  <si>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</si>
  <si>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</si>
  <si>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</si>
  <si>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</si>
  <si>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</si>
  <si>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</si>
  <si>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</si>
  <si>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</si>
  <si>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</si>
  <si>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</si>
  <si>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</si>
  <si>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</si>
  <si>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</si>
  <si>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</si>
  <si>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</si>
  <si>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</si>
  <si>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</si>
  <si>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</si>
  <si>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</si>
  <si>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</si>
  <si>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</si>
  <si>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</si>
  <si>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</si>
  <si>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</si>
  <si>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</si>
  <si>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</si>
  <si>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</si>
  <si>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</si>
  <si>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</si>
  <si>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</si>
  <si>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</si>
  <si>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</si>
  <si>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</si>
  <si>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</si>
  <si>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</si>
  <si>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</si>
  <si>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</si>
  <si>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</si>
  <si>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</si>
  <si>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</si>
  <si>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</si>
  <si>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</si>
  <si>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</si>
  <si>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</si>
  <si>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</si>
  <si>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</si>
  <si>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</si>
  <si>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</si>
  <si>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</si>
  <si>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</si>
  <si>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</si>
  <si>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</si>
  <si>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</si>
  <si>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</si>
  <si>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</si>
  <si>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</si>
  <si>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</si>
  <si>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</si>
  <si>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</si>
  <si>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</si>
  <si>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</si>
  <si>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</si>
  <si>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</si>
  <si>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</si>
  <si>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</si>
  <si>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</si>
  <si>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</si>
  <si>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</si>
  <si>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</si>
  <si>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</si>
  <si>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</si>
  <si>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</si>
  <si>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</si>
  <si>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</si>
  <si>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</si>
  <si>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</si>
  <si>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</si>
  <si>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</si>
  <si>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</si>
  <si>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</si>
  <si>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</si>
  <si>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</si>
  <si>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</si>
  <si>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</si>
  <si>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</si>
  <si>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</si>
  <si>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</si>
  <si>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</si>
  <si>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</si>
  <si>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</si>
  <si>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</si>
  <si>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</si>
  <si>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</si>
  <si>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</si>
  <si>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</si>
  <si>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</si>
  <si>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</si>
  <si>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</si>
  <si>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</si>
  <si>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</si>
  <si>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</si>
  <si>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</si>
  <si>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</si>
  <si>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</si>
  <si>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</si>
  <si>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</si>
  <si>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</si>
  <si>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</si>
  <si>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</si>
  <si>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</si>
  <si>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</si>
  <si>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</si>
  <si>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</si>
  <si>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</si>
  <si>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</si>
  <si>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</si>
  <si>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</si>
  <si>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</si>
  <si>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</si>
  <si>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</si>
  <si>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</si>
  <si>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</si>
  <si>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</si>
  <si>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</si>
  <si>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</si>
  <si>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</si>
  <si>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</si>
  <si>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</si>
  <si>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</si>
  <si>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</si>
  <si>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</si>
  <si>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</si>
  <si>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</si>
  <si>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</si>
  <si>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</si>
  <si>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</si>
  <si>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</si>
  <si>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</si>
  <si>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</si>
  <si>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</si>
  <si>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</si>
  <si>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</si>
  <si>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</si>
  <si>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</si>
  <si>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</si>
  <si>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</si>
  <si>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</si>
  <si>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</si>
  <si>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</si>
  <si>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</si>
  <si>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</si>
  <si>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</si>
  <si>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</si>
  <si>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</si>
  <si>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</si>
  <si>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</si>
  <si>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</si>
  <si>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</si>
  <si>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</si>
  <si>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</si>
  <si>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</si>
  <si>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</si>
  <si>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</si>
  <si>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</si>
  <si>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</si>
  <si>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</si>
  <si>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</si>
  <si>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</si>
  <si>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</si>
  <si>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</si>
  <si>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</si>
  <si>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</si>
  <si>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</si>
  <si>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</si>
  <si>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</si>
  <si>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</si>
  <si>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</si>
  <si>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</si>
  <si>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</si>
  <si>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</si>
  <si>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</si>
  <si>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</si>
  <si>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</si>
  <si>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</si>
  <si>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</si>
  <si>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</si>
  <si>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</si>
  <si>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</si>
  <si>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</si>
  <si>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</si>
  <si>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</si>
  <si>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</si>
  <si>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</si>
  <si>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</si>
  <si>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</si>
  <si>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</si>
  <si>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</si>
  <si>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</si>
  <si>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</si>
  <si>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</si>
  <si>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</si>
  <si>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</si>
  <si>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</si>
  <si>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</si>
  <si>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</si>
  <si>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</si>
  <si>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</si>
  <si>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</si>
  <si>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</si>
  <si>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</si>
  <si>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</si>
  <si>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</si>
  <si>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</si>
  <si>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</si>
  <si>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</si>
  <si>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</si>
  <si>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</si>
  <si>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</si>
  <si>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</si>
  <si>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</si>
  <si>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</si>
  <si>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</si>
  <si>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</si>
  <si>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</si>
  <si>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</si>
  <si>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</si>
  <si>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</si>
  <si>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</si>
  <si>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</si>
  <si>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</si>
  <si>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</si>
  <si>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</si>
  <si>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</si>
  <si>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</si>
  <si>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</si>
  <si>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</si>
  <si>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</si>
  <si>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</si>
  <si>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</si>
  <si>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</si>
  <si>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</si>
  <si>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</si>
  <si>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</si>
  <si>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</si>
  <si>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</si>
  <si>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</si>
  <si>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</si>
  <si>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</si>
  <si>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</si>
  <si>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</si>
  <si>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</si>
  <si>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</si>
  <si>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</si>
  <si>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</si>
  <si>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</si>
  <si>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</si>
  <si>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</si>
  <si>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</si>
  <si>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</si>
  <si>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</si>
  <si>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</si>
  <si>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</si>
  <si>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</si>
  <si>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</si>
  <si>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</si>
  <si>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</si>
  <si>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</si>
  <si>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</si>
  <si>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</si>
  <si>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</si>
  <si>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</si>
  <si>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</si>
  <si>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</si>
  <si>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</si>
  <si>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</si>
  <si>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</si>
  <si>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</si>
  <si>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</si>
  <si>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</si>
  <si>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</si>
  <si>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</si>
  <si>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</si>
  <si>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</si>
  <si>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</si>
  <si>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</si>
  <si>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</si>
  <si>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</si>
  <si>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</si>
  <si>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</si>
  <si>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</si>
  <si>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</si>
  <si>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</si>
  <si>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</si>
  <si>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</si>
  <si>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</si>
  <si>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</si>
  <si>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</si>
  <si>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</si>
  <si>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</si>
  <si>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</si>
  <si>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</si>
  <si>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</si>
  <si>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</si>
  <si>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</si>
  <si>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</si>
  <si>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</si>
  <si>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</si>
  <si>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</si>
  <si>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</si>
  <si>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</si>
  <si>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</si>
  <si>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</si>
  <si>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</si>
  <si>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</si>
  <si>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</si>
  <si>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</si>
  <si>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</si>
  <si>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</si>
  <si>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</si>
  <si>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</si>
  <si>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</si>
  <si>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</si>
  <si>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</si>
  <si>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</si>
  <si>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</si>
  <si>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</si>
  <si>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</si>
  <si>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</si>
  <si>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</si>
  <si>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</si>
  <si>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</si>
  <si>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</si>
  <si>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</si>
  <si>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</si>
  <si>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</si>
  <si>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</si>
  <si>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</si>
  <si>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</si>
  <si>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</si>
  <si>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</si>
  <si>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</si>
  <si>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</si>
  <si>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</si>
  <si>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</si>
  <si>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</si>
  <si>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</si>
  <si>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</si>
  <si>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</si>
  <si>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</si>
  <si>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</si>
  <si>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</si>
  <si>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</si>
  <si>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</si>
  <si>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</si>
  <si>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</si>
  <si>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</si>
  <si>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</si>
  <si>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</si>
  <si>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</si>
  <si>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</si>
  <si>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</si>
  <si>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</si>
  <si>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</si>
  <si>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</si>
  <si>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</si>
  <si>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</si>
  <si>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</si>
  <si>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</si>
  <si>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</si>
  <si>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</si>
  <si>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</si>
  <si>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</si>
  <si>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</si>
  <si>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</si>
  <si>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</si>
  <si>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</si>
  <si>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</si>
  <si>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</si>
  <si>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</si>
  <si>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</si>
  <si>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</si>
  <si>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</si>
  <si>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</si>
  <si>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</si>
  <si>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</si>
  <si>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</si>
  <si>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</si>
  <si>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</si>
  <si>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</si>
  <si>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</si>
  <si>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</si>
  <si>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</si>
  <si>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</si>
  <si>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</si>
  <si>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</si>
  <si>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</si>
  <si>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</si>
  <si>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</si>
  <si>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</si>
  <si>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</si>
  <si>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</si>
  <si>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</si>
  <si>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</si>
  <si>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</si>
  <si>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</si>
  <si>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</si>
  <si>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</si>
  <si>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</si>
  <si>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</si>
  <si>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</si>
  <si>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</si>
  <si>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</si>
  <si>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</si>
  <si>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</si>
  <si>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</si>
  <si>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</si>
  <si>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</si>
  <si>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</si>
  <si>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</si>
  <si>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</si>
  <si>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</si>
  <si>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</si>
  <si>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</si>
  <si>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</si>
  <si>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</si>
  <si>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</si>
  <si>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</si>
  <si>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</si>
  <si>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</si>
  <si>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</si>
  <si>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</si>
  <si>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</si>
  <si>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</si>
  <si>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</si>
  <si>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</si>
  <si>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</si>
  <si>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</si>
  <si>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</si>
  <si>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</si>
  <si>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</si>
  <si>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</si>
  <si>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</si>
  <si>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</si>
  <si>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</si>
  <si>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</si>
  <si>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</si>
  <si>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</si>
  <si>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</si>
  <si>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</si>
  <si>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</si>
  <si>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</si>
  <si>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</si>
  <si>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</si>
  <si>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</si>
  <si>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</si>
  <si>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</si>
  <si>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</si>
  <si>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</si>
  <si>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</si>
  <si>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</si>
  <si>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</si>
  <si>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</si>
  <si>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</si>
  <si>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</si>
  <si>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</si>
  <si>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</si>
  <si>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</si>
  <si>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</si>
  <si>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</si>
  <si>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</si>
  <si>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</si>
  <si>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</si>
  <si>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</si>
  <si>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</si>
  <si>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</si>
  <si>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</si>
  <si>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</si>
  <si>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</si>
  <si>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</si>
  <si>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</si>
  <si>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</si>
  <si>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</si>
  <si>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</si>
  <si>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</si>
  <si>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</si>
  <si>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</si>
  <si>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</si>
  <si>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</si>
  <si>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</si>
  <si>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</si>
  <si>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</si>
  <si>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</si>
  <si>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</si>
  <si>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</si>
  <si>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</si>
  <si>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</si>
  <si>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</si>
  <si>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</si>
  <si>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</si>
  <si>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</si>
  <si>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</si>
  <si>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</si>
  <si>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</si>
  <si>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</si>
  <si>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</si>
  <si>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</si>
  <si>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</si>
  <si>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</si>
  <si>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</si>
  <si>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</si>
  <si>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</si>
  <si>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</si>
  <si>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</si>
  <si>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</si>
  <si>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</si>
  <si>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</si>
  <si>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</si>
  <si>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</si>
  <si>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</si>
  <si>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</si>
  <si>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</si>
  <si>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</si>
  <si>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</si>
  <si>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</si>
  <si>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</si>
  <si>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</si>
  <si>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</si>
  <si>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</si>
  <si>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</si>
  <si>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</si>
  <si>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</si>
  <si>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</si>
  <si>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</si>
  <si>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</si>
  <si>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</si>
  <si>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</si>
  <si>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</si>
  <si>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</si>
  <si>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</si>
  <si>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</si>
  <si>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</si>
  <si>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</si>
  <si>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</si>
  <si>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</si>
  <si>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</si>
  <si>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</si>
  <si>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</si>
  <si>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</si>
  <si>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</si>
  <si>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</si>
  <si>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</si>
  <si>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</si>
  <si>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</si>
  <si>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</si>
  <si>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</si>
  <si>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</si>
  <si>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</si>
  <si>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</si>
  <si>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</si>
  <si>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</si>
  <si>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</si>
  <si>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</si>
  <si>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</si>
  <si>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</si>
  <si>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</si>
  <si>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</si>
  <si>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</si>
  <si>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</si>
  <si>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</si>
  <si>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</si>
  <si>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</si>
  <si>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</si>
  <si>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</si>
  <si>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</si>
  <si>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</si>
  <si>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</si>
  <si>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</si>
  <si>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</si>
  <si>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</si>
  <si>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</si>
  <si>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</si>
  <si>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</si>
  <si>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</si>
  <si>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</si>
  <si>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</si>
  <si>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</si>
  <si>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</si>
  <si>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</si>
  <si>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</si>
  <si>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</si>
  <si>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</si>
  <si>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</si>
  <si>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</si>
  <si>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</si>
  <si>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</si>
  <si>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</si>
  <si>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</si>
  <si>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</si>
  <si>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</si>
  <si>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</si>
  <si>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</si>
  <si>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</si>
  <si>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</si>
  <si>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</si>
  <si>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</si>
  <si>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</si>
  <si>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</si>
  <si>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</si>
  <si>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</si>
  <si>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</si>
  <si>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</si>
  <si>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</si>
  <si>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</si>
  <si>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</si>
  <si>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</si>
  <si>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</si>
  <si>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</si>
  <si>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</si>
  <si>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</si>
  <si>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</si>
  <si>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</si>
  <si>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</si>
  <si>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</si>
  <si>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</si>
  <si>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</si>
  <si>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</si>
  <si>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</si>
  <si>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</si>
  <si>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</si>
  <si>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</si>
  <si>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</si>
  <si>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</si>
  <si>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</si>
  <si>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</si>
  <si>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</si>
  <si>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</si>
  <si>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</si>
  <si>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</si>
  <si>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</si>
  <si>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</si>
  <si>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</si>
  <si>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</si>
  <si>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</si>
  <si>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</si>
  <si>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</si>
  <si>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</si>
  <si>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</si>
  <si>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</si>
  <si>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</si>
  <si>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</si>
  <si>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</si>
  <si>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</si>
  <si>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</si>
  <si>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</si>
  <si>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</si>
  <si>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</si>
  <si>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</si>
  <si>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</si>
  <si>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</si>
  <si>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</si>
  <si>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</si>
  <si>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</si>
  <si>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</si>
  <si>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</si>
  <si>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</si>
  <si>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</si>
  <si>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</si>
  <si>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</si>
  <si>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</si>
  <si>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</si>
  <si>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</si>
  <si>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</si>
  <si>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</si>
  <si>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</si>
  <si>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</si>
  <si>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</si>
  <si>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</si>
  <si>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</si>
  <si>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</si>
  <si>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</si>
  <si>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</si>
  <si>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</si>
  <si>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</si>
  <si>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</si>
  <si>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</si>
  <si>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</si>
  <si>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</si>
  <si>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</si>
  <si>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</si>
  <si>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</si>
  <si>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</si>
  <si>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</si>
  <si>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</si>
  <si>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</si>
  <si>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</si>
  <si>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</si>
  <si>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</si>
  <si>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</si>
  <si>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</si>
  <si>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</si>
  <si>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</si>
  <si>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</si>
  <si>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</si>
  <si>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</si>
  <si>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</si>
  <si>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</si>
  <si>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</si>
  <si>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</si>
  <si>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</si>
  <si>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</si>
  <si>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</si>
  <si>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</si>
  <si>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</si>
  <si>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</si>
  <si>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</si>
  <si>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</si>
  <si>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</si>
  <si>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</si>
  <si>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</si>
  <si>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</si>
  <si>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</si>
  <si>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</si>
  <si>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</si>
  <si>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</si>
  <si>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</si>
  <si>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</si>
  <si>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</si>
  <si>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</si>
  <si>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</si>
  <si>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</si>
  <si>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</si>
  <si>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</si>
  <si>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</si>
  <si>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</si>
  <si>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</si>
  <si>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</si>
  <si>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</si>
  <si>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</si>
  <si>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</si>
  <si>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</si>
  <si>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</si>
  <si>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</si>
  <si>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</si>
  <si>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</si>
  <si>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</si>
  <si>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</si>
  <si>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</si>
  <si>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</si>
  <si>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</si>
  <si>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</si>
  <si>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</si>
  <si>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</si>
  <si>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</si>
  <si>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</si>
  <si>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</si>
  <si>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</si>
  <si>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</si>
  <si>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</si>
  <si>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</si>
  <si>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</si>
  <si>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</si>
  <si>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</si>
  <si>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</si>
  <si>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</si>
  <si>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</si>
  <si>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</si>
  <si>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</si>
  <si>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</si>
  <si>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</si>
  <si>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</si>
  <si>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</si>
  <si>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</si>
  <si>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</si>
  <si>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</si>
  <si>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</si>
  <si>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</si>
  <si>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</si>
  <si>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</si>
  <si>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</si>
  <si>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</si>
  <si>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</si>
  <si>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</si>
  <si>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</si>
  <si>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</si>
  <si>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</si>
  <si>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</si>
  <si>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</si>
  <si>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</si>
  <si>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</si>
  <si>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</si>
  <si>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</si>
  <si>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</si>
  <si>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</si>
  <si>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</si>
  <si>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</si>
  <si>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</si>
  <si>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</si>
  <si>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</si>
  <si>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</si>
  <si>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</si>
  <si>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</si>
  <si>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</si>
  <si>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</si>
  <si>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</si>
  <si>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</si>
  <si>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</si>
  <si>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</si>
  <si>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</si>
  <si>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</si>
  <si>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</si>
  <si>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</si>
  <si>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</si>
  <si>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</si>
  <si>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</si>
  <si>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</si>
  <si>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</si>
  <si>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</si>
  <si>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</si>
  <si>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</si>
  <si>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</si>
  <si>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</si>
  <si>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</si>
  <si>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</si>
  <si>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</si>
  <si>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</si>
  <si>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</si>
  <si>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</si>
  <si>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</si>
  <si>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</si>
  <si>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</si>
  <si>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</si>
  <si>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</si>
  <si>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</si>
  <si>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</si>
  <si>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</si>
  <si>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</si>
  <si>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</si>
  <si>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</si>
  <si>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</si>
  <si>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</si>
  <si>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</si>
  <si>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</si>
  <si>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</si>
  <si>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</si>
  <si>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</si>
  <si>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</si>
  <si>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</si>
  <si>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</si>
  <si>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</si>
  <si>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</si>
  <si>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</si>
  <si>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</si>
  <si>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</si>
  <si>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</si>
  <si>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</si>
  <si>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</si>
  <si>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</si>
  <si>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</si>
  <si>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</si>
  <si>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</si>
  <si>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</si>
  <si>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</si>
  <si>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</si>
  <si>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</si>
  <si>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</si>
  <si>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</si>
  <si>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</si>
  <si>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</si>
  <si>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</si>
  <si>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</si>
  <si>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</si>
  <si>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</si>
  <si>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</si>
  <si>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</si>
  <si>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</si>
  <si>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</si>
  <si>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</si>
  <si>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</si>
  <si>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</si>
  <si>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</si>
  <si>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</si>
  <si>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</si>
  <si>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</si>
  <si>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</si>
  <si>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</si>
  <si>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</si>
  <si>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</si>
  <si>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</si>
  <si>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</si>
  <si>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</si>
  <si>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</si>
  <si>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</si>
  <si>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</si>
  <si>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</si>
  <si>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</si>
  <si>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</si>
  <si>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</si>
  <si>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</si>
  <si>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</si>
  <si>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</si>
  <si>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</si>
  <si>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</si>
  <si>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</si>
  <si>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</si>
  <si>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</si>
  <si>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</si>
  <si>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</si>
  <si>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</si>
  <si>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</si>
  <si>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</si>
  <si>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</si>
  <si>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</si>
  <si>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</si>
  <si>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</si>
  <si>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</si>
  <si>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</si>
  <si>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</si>
  <si>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</si>
  <si>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</si>
  <si>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</si>
  <si>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</si>
  <si>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</si>
  <si>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</si>
  <si>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</si>
  <si>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</si>
  <si>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</si>
  <si>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</si>
  <si>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</si>
  <si>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</si>
  <si>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</si>
  <si>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</si>
  <si>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</si>
  <si>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</si>
  <si>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</si>
  <si>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</si>
  <si>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</si>
  <si>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</si>
  <si>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</si>
  <si>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</si>
  <si>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</si>
  <si>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</si>
  <si>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</si>
  <si>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</si>
  <si>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</si>
  <si>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</si>
  <si>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</si>
  <si>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</si>
  <si>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</si>
  <si>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</si>
  <si>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</si>
  <si>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</si>
  <si>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</si>
  <si>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</si>
  <si>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</si>
  <si>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</si>
  <si>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</si>
  <si>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</si>
  <si>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</si>
  <si>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</si>
  <si>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</si>
  <si>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</si>
  <si>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</si>
  <si>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</si>
  <si>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</si>
  <si>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</si>
  <si>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</si>
  <si>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</si>
  <si>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</si>
  <si>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</si>
  <si>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</si>
  <si>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</si>
  <si>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</si>
  <si>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</si>
  <si>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</si>
  <si>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</si>
  <si>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</si>
  <si>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</si>
  <si>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</si>
  <si>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</si>
  <si>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</si>
  <si>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</si>
  <si>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</si>
  <si>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</si>
  <si>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</si>
  <si>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</si>
  <si>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</si>
  <si>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</si>
  <si>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</si>
  <si>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</si>
  <si>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</si>
  <si>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</si>
  <si>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</si>
  <si>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</si>
  <si>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</si>
  <si>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</si>
  <si>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</si>
  <si>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</si>
  <si>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</si>
  <si>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</si>
  <si>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</si>
  <si>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</si>
  <si>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</si>
  <si>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</si>
  <si>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</si>
  <si>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</si>
  <si>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</si>
  <si>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</si>
  <si>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</si>
  <si>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</si>
  <si>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</si>
  <si>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</si>
  <si>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</si>
  <si>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</si>
  <si>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</si>
  <si>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</si>
  <si>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</si>
  <si>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</si>
  <si>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</si>
  <si>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</si>
  <si>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</si>
  <si>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</si>
  <si>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</si>
  <si>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</si>
  <si>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</si>
  <si>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</si>
  <si>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</si>
  <si>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</si>
  <si>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</si>
  <si>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</si>
  <si>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</si>
  <si>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</si>
  <si>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</si>
  <si>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</si>
  <si>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</si>
  <si>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</si>
  <si>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</si>
  <si>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</si>
  <si>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</si>
  <si>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</si>
  <si>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</si>
  <si>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</si>
  <si>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</si>
  <si>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</si>
  <si>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</si>
  <si>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</si>
  <si>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</si>
  <si>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</si>
  <si>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</si>
  <si>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</si>
  <si>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</si>
  <si>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</si>
  <si>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</si>
  <si>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</si>
  <si>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</si>
  <si>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</si>
  <si>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</si>
  <si>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</si>
  <si>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</si>
  <si>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</si>
  <si>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</si>
  <si>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</si>
  <si>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</si>
  <si>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</si>
  <si>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</si>
  <si>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</si>
  <si>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</si>
  <si>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</si>
  <si>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</si>
  <si>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</si>
  <si>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</si>
  <si>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</si>
  <si>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</si>
  <si>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</si>
  <si>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</si>
  <si>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</si>
  <si>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</si>
  <si>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</si>
  <si>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</si>
  <si>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</si>
  <si>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</si>
  <si>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</si>
  <si>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</si>
  <si>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</si>
  <si>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</si>
  <si>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</si>
  <si>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</si>
  <si>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</si>
  <si>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</si>
  <si>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</si>
  <si>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</si>
  <si>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</si>
  <si>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</si>
  <si>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</si>
  <si>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</si>
  <si>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</si>
  <si>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</si>
  <si>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</si>
  <si>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</si>
  <si>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</si>
  <si>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</si>
  <si>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</si>
  <si>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</si>
  <si>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</si>
  <si>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</si>
  <si>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</si>
  <si>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</si>
  <si>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</si>
  <si>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</si>
  <si>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</si>
  <si>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</si>
  <si>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</si>
  <si>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</si>
  <si>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</si>
  <si>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</si>
  <si>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</si>
  <si>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</si>
  <si>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</si>
  <si>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</si>
  <si>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</si>
  <si>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</si>
  <si>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</si>
  <si>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</si>
  <si>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</si>
  <si>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</si>
  <si>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</si>
  <si>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</si>
  <si>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</si>
  <si>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</si>
  <si>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</si>
  <si>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</si>
  <si>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</si>
  <si>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</si>
  <si>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</si>
  <si>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</si>
  <si>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</si>
  <si>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</si>
  <si>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</si>
  <si>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</si>
  <si>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</si>
  <si>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</si>
  <si>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</si>
  <si>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</si>
  <si>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</si>
  <si>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</si>
  <si>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</si>
  <si>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</si>
  <si>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</si>
  <si>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</si>
  <si>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</si>
  <si>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</si>
  <si>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</si>
  <si>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</si>
  <si>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</si>
  <si>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</si>
  <si>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</si>
  <si>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</si>
  <si>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</si>
  <si>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</si>
  <si>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</si>
  <si>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</si>
  <si>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</si>
  <si>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</si>
  <si>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</si>
  <si>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</si>
  <si>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</si>
  <si>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</si>
  <si>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</si>
  <si>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</si>
  <si>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</si>
  <si>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</si>
  <si>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</si>
  <si>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</si>
  <si>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</si>
  <si>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</si>
  <si>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</si>
  <si>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</si>
  <si>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</si>
  <si>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</si>
  <si>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</si>
  <si>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</si>
  <si>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</si>
  <si>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</si>
  <si>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</si>
  <si>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</si>
  <si>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</si>
  <si>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</si>
  <si>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</si>
  <si>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</si>
  <si>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</si>
  <si>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</si>
  <si>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</si>
  <si>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</si>
  <si>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</si>
  <si>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</si>
  <si>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</si>
  <si>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</si>
  <si>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</si>
  <si>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</si>
  <si>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</si>
  <si>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</si>
  <si>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</si>
  <si>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</si>
  <si>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</si>
  <si>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</si>
  <si>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</si>
  <si>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</si>
  <si>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</si>
  <si>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</si>
  <si>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</si>
  <si>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</si>
  <si>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</si>
  <si>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</si>
  <si>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</si>
  <si>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</si>
  <si>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</si>
  <si>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</si>
  <si>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</si>
  <si>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</si>
  <si>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</si>
  <si>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</si>
  <si>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</si>
  <si>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</si>
  <si>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</si>
  <si>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</si>
  <si>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</si>
  <si>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</si>
  <si>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</si>
  <si>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</si>
  <si>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</si>
  <si>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</si>
  <si>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</si>
  <si>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</si>
  <si>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</si>
  <si>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</si>
  <si>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</si>
  <si>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</si>
  <si>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</si>
  <si>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</si>
  <si>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</si>
  <si>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</si>
  <si>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</si>
  <si>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</si>
  <si>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</si>
  <si>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</si>
  <si>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</si>
  <si>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</si>
  <si>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</si>
  <si>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</si>
  <si>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</si>
  <si>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</si>
  <si>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</si>
  <si>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</si>
  <si>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</si>
  <si>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</si>
  <si>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</si>
  <si>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</si>
  <si>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</si>
  <si>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</si>
  <si>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</si>
  <si>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</si>
  <si>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</si>
  <si>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</si>
  <si>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</si>
  <si>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</si>
  <si>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</si>
  <si>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</si>
  <si>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</si>
  <si>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</si>
  <si>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</si>
  <si>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</si>
  <si>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</si>
  <si>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</si>
  <si>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</si>
  <si>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</si>
  <si>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</si>
  <si>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</si>
  <si>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</si>
  <si>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</si>
  <si>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</si>
  <si>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</si>
  <si>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</si>
  <si>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</si>
  <si>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</si>
  <si>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</si>
  <si>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</si>
  <si>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</si>
  <si>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</si>
  <si>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</si>
  <si>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</si>
  <si>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</si>
  <si>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</si>
  <si>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</si>
  <si>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</si>
  <si>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</si>
  <si>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</si>
  <si>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</si>
  <si>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</si>
  <si>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</si>
  <si>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</si>
  <si>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</si>
  <si>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</si>
  <si>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</si>
  <si>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</si>
  <si>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</si>
  <si>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</si>
  <si>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</si>
  <si>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</si>
  <si>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</si>
  <si>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</si>
  <si>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</si>
  <si>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</si>
  <si>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</si>
  <si>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</si>
  <si>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</si>
  <si>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</si>
  <si>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</si>
  <si>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</si>
  <si>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</si>
  <si>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</si>
  <si>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</si>
  <si>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</si>
  <si>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</si>
  <si>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</si>
  <si>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</si>
  <si>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</si>
  <si>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</si>
  <si>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</si>
  <si>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</si>
  <si>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</si>
  <si>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</si>
  <si>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</si>
  <si>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</si>
  <si>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</si>
  <si>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</si>
  <si>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</si>
  <si>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</si>
  <si>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</si>
  <si>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</si>
  <si>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</si>
  <si>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</si>
  <si>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</si>
  <si>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</si>
  <si>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</si>
  <si>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</si>
  <si>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</si>
  <si>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</si>
  <si>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</si>
  <si>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</si>
  <si>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</si>
  <si>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</si>
  <si>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</si>
  <si>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</si>
  <si>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</si>
  <si>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</si>
  <si>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</si>
  <si>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</si>
  <si>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</si>
  <si>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</si>
  <si>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</si>
  <si>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</si>
  <si>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</si>
  <si>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</si>
  <si>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</si>
  <si>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</si>
  <si>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</si>
  <si>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</si>
  <si>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</si>
  <si>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</si>
  <si>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</si>
  <si>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</si>
  <si>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</si>
  <si>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</si>
  <si>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</si>
  <si>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</si>
  <si>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</si>
  <si>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</si>
  <si>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</si>
  <si>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</si>
  <si>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</si>
  <si>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</si>
  <si>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</si>
  <si>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</si>
  <si>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</si>
  <si>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</si>
  <si>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</si>
  <si>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</si>
  <si>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</si>
  <si>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</si>
  <si>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</si>
  <si>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</si>
  <si>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</si>
  <si>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</si>
  <si>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</si>
  <si>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</si>
  <si>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</si>
  <si>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</si>
  <si>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</si>
  <si>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</si>
  <si>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</si>
  <si>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</si>
  <si>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</si>
  <si>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</si>
  <si>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</si>
  <si>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</si>
  <si>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</si>
  <si>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</si>
  <si>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</si>
  <si>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</si>
  <si>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</si>
  <si>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</si>
  <si>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</si>
  <si>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</si>
  <si>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</si>
  <si>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</si>
  <si>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</si>
  <si>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</si>
  <si>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</si>
  <si>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</si>
  <si>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</si>
  <si>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</si>
  <si>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</si>
  <si>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</si>
  <si>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</si>
  <si>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</si>
  <si>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</si>
  <si>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</si>
  <si>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</si>
  <si>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</si>
  <si>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</si>
  <si>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</si>
  <si>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</si>
  <si>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</si>
  <si>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</si>
  <si>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</si>
  <si>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</si>
  <si>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</si>
  <si>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</si>
  <si>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</si>
  <si>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</si>
  <si>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</si>
  <si>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</si>
  <si>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</si>
  <si>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</si>
  <si>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</si>
  <si>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</si>
  <si>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</si>
  <si>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</si>
  <si>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</si>
  <si>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</si>
  <si>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</si>
  <si>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</si>
  <si>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</si>
  <si>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</si>
  <si>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</si>
  <si>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</si>
  <si>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</si>
  <si>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</si>
  <si>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</si>
  <si>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</si>
  <si>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</si>
  <si>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</si>
  <si>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</si>
  <si>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</si>
  <si>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</si>
  <si>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</si>
  <si>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</si>
  <si>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</si>
  <si>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</si>
  <si>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</si>
  <si>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</si>
  <si>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</si>
  <si>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</si>
  <si>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</si>
  <si>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</si>
  <si>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</si>
  <si>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</si>
  <si>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</si>
  <si>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</si>
  <si>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</si>
  <si>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</si>
  <si>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</si>
  <si>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</si>
  <si>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</si>
  <si>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</si>
  <si>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</si>
  <si>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</si>
  <si>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</si>
  <si>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</si>
  <si>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</si>
  <si>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</si>
  <si>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</si>
  <si>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</si>
  <si>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</si>
  <si>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</si>
  <si>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</si>
  <si>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</si>
  <si>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</si>
  <si>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</si>
  <si>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</si>
  <si>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</si>
  <si>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</si>
  <si>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</si>
  <si>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</si>
  <si>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</si>
  <si>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</si>
  <si>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</si>
  <si>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</si>
  <si>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</si>
  <si>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</si>
  <si>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</si>
  <si>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</si>
  <si>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</si>
  <si>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</si>
  <si>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</si>
  <si>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</si>
  <si>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</si>
  <si>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</si>
  <si>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</si>
  <si>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</si>
  <si>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</si>
  <si>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</si>
  <si>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</si>
  <si>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</si>
  <si>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</si>
  <si>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</si>
  <si>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</si>
  <si>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</si>
  <si>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</si>
  <si>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</si>
  <si>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</si>
  <si>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</si>
  <si>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</si>
  <si>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</si>
  <si>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</si>
  <si>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</si>
  <si>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</si>
  <si>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</si>
  <si>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</si>
  <si>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</si>
  <si>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</si>
  <si>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</si>
  <si>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</si>
  <si>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</si>
  <si>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</si>
  <si>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</si>
  <si>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</si>
  <si>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</si>
  <si>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</si>
  <si>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</si>
  <si>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</si>
  <si>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</si>
  <si>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</si>
  <si>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</si>
  <si>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</si>
  <si>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</si>
  <si>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</si>
  <si>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</si>
  <si>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</si>
  <si>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</si>
  <si>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</si>
  <si>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</si>
  <si>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</si>
  <si>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</si>
  <si>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</si>
  <si>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</si>
  <si>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</si>
  <si>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</si>
  <si>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</si>
  <si>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</si>
  <si>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</si>
  <si>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</si>
  <si>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</si>
  <si>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</si>
  <si>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</si>
  <si>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</si>
  <si>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</si>
  <si>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</si>
  <si>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</si>
  <si>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</si>
  <si>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</si>
  <si>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</si>
  <si>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</si>
  <si>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</si>
  <si>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</si>
  <si>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</si>
  <si>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</si>
  <si>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</si>
  <si>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</si>
  <si>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</si>
  <si>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</si>
  <si>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</si>
  <si>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</si>
  <si>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</si>
  <si>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</si>
  <si>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</si>
  <si>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</si>
  <si>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</si>
  <si>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</si>
  <si>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</si>
  <si>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</si>
  <si>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</si>
  <si>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</si>
  <si>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</si>
  <si>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</si>
  <si>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</si>
  <si>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</si>
  <si>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</si>
  <si>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</si>
  <si>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</si>
  <si>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</si>
  <si>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</si>
  <si>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</si>
  <si>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</si>
  <si>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</si>
  <si>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</si>
  <si>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</si>
  <si>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</si>
  <si>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</si>
  <si>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</si>
  <si>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</si>
  <si>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</si>
  <si>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</si>
  <si>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</si>
  <si>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</si>
  <si>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</si>
  <si>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</si>
  <si>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</si>
  <si>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</si>
  <si>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</si>
  <si>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</si>
  <si>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</si>
  <si>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</si>
  <si>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</si>
  <si>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</si>
  <si>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</si>
  <si>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</si>
  <si>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</si>
  <si>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</si>
  <si>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</si>
  <si>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</si>
  <si>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</si>
  <si>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</si>
  <si>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</si>
  <si>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</si>
  <si>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</si>
  <si>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</si>
  <si>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</si>
  <si>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</si>
  <si>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</si>
  <si>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</si>
  <si>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</si>
  <si>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</si>
  <si>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</si>
  <si>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</si>
  <si>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</si>
  <si>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</si>
  <si>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</si>
  <si>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</si>
  <si>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</si>
  <si>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</si>
  <si>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</si>
  <si>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</si>
  <si>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</si>
  <si>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</si>
  <si>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</si>
  <si>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</si>
  <si>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</si>
  <si>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</si>
  <si>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</si>
  <si>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</si>
  <si>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</si>
  <si>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</si>
  <si>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</si>
  <si>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</si>
  <si>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</si>
  <si>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</si>
  <si>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</si>
  <si>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</si>
  <si>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</si>
  <si>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</si>
  <si>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</si>
  <si>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</si>
  <si>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</si>
  <si>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</si>
  <si>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</si>
  <si>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</si>
  <si>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</si>
  <si>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</si>
  <si>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</si>
  <si>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</si>
  <si>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</si>
  <si>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</si>
  <si>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</si>
  <si>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</si>
  <si>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</si>
  <si>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</si>
  <si>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</si>
  <si>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</si>
  <si>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</si>
  <si>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</si>
  <si>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</si>
  <si>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</si>
  <si>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</si>
  <si>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</si>
  <si>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</si>
  <si>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</si>
  <si>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</si>
  <si>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</si>
  <si>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</si>
  <si>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</si>
  <si>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</si>
  <si>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</si>
  <si>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</si>
  <si>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</si>
  <si>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</si>
  <si>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</si>
  <si>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</si>
  <si>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</si>
  <si>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</si>
  <si>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</si>
  <si>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</si>
  <si>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</si>
  <si>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</si>
  <si>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</si>
  <si>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</si>
  <si>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</si>
  <si>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</si>
  <si>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</si>
  <si>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</si>
  <si>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</si>
  <si>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</si>
  <si>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</si>
  <si>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</si>
  <si>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</si>
  <si>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</si>
  <si>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</si>
  <si>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</si>
  <si>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</si>
  <si>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</si>
  <si>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</si>
  <si>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</si>
  <si>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</si>
  <si>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</si>
  <si>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</si>
  <si>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</si>
  <si>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</si>
  <si>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</si>
  <si>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</si>
  <si>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</si>
  <si>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</si>
  <si>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</si>
  <si>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</si>
  <si>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</si>
  <si>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</si>
  <si>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</si>
  <si>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</si>
  <si>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</si>
  <si>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</si>
  <si>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</si>
  <si>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</si>
  <si>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</si>
  <si>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</si>
  <si>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</si>
  <si>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</si>
  <si>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</si>
  <si>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</si>
  <si>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</si>
  <si>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</si>
  <si>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</si>
  <si>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</si>
  <si>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</si>
  <si>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</si>
  <si>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</si>
  <si>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</si>
  <si>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</si>
  <si>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</si>
  <si>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</si>
  <si>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</si>
  <si>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</si>
  <si>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</si>
  <si>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</si>
  <si>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</si>
  <si>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</si>
  <si>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</si>
  <si>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</si>
  <si>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</si>
  <si>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</si>
  <si>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</si>
  <si>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</si>
  <si>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</si>
  <si>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</si>
  <si>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</si>
  <si>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</si>
  <si>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</si>
  <si>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</si>
  <si>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</si>
  <si>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</si>
  <si>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</si>
  <si>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</si>
  <si>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</si>
  <si>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</si>
  <si>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</si>
  <si>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</si>
  <si>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</si>
  <si>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</si>
  <si>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</si>
  <si>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</si>
  <si>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</si>
  <si>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</si>
  <si>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</si>
  <si>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</si>
  <si>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</si>
  <si>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</si>
  <si>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</si>
  <si>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</si>
  <si>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</si>
  <si>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</si>
  <si>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</si>
  <si>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</si>
  <si>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</si>
  <si>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</si>
  <si>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</si>
  <si>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</si>
  <si>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</si>
  <si>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</si>
  <si>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</si>
  <si>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</si>
  <si>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</si>
  <si>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</si>
  <si>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</si>
  <si>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</si>
  <si>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</si>
  <si>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</si>
  <si>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</si>
  <si>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</si>
  <si>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</si>
  <si>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</si>
  <si>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</si>
  <si>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</si>
  <si>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</si>
  <si>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</si>
  <si>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</si>
  <si>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</si>
  <si>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</si>
  <si>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</si>
  <si>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</si>
  <si>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</si>
  <si>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</si>
  <si>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</si>
  <si>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</si>
  <si>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</si>
  <si>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</si>
  <si>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</si>
  <si>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</si>
  <si>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</si>
  <si>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</si>
  <si>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</si>
  <si>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</si>
  <si>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</si>
  <si>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</si>
  <si>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</si>
  <si>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</si>
  <si>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</si>
  <si>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</si>
  <si>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</si>
  <si>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</si>
  <si>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</si>
  <si>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</si>
  <si>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</si>
  <si>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</si>
  <si>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</si>
  <si>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</si>
  <si>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</si>
  <si>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</si>
  <si>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</si>
  <si>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</si>
  <si>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</si>
  <si>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</si>
  <si>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</si>
  <si>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</si>
  <si>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</si>
  <si>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</si>
  <si>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</si>
  <si>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</si>
  <si>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</si>
  <si>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</si>
  <si>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</si>
  <si>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</si>
  <si>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</si>
  <si>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</si>
  <si>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</si>
  <si>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</si>
  <si>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</si>
  <si>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</si>
  <si>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</si>
  <si>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</si>
  <si>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</si>
  <si>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</si>
  <si>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</si>
  <si>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</si>
  <si>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</si>
  <si>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</si>
  <si>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</si>
  <si>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</si>
  <si>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</si>
  <si>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</si>
  <si>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</si>
  <si>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</si>
  <si>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</si>
  <si>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</si>
  <si>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</si>
  <si>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</si>
  <si>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</si>
  <si>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</si>
  <si>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</si>
  <si>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</si>
  <si>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</si>
  <si>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</si>
  <si>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</si>
  <si>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</si>
  <si>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</si>
  <si>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</si>
  <si>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</si>
  <si>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</si>
  <si>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</si>
  <si>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</si>
  <si>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</si>
  <si>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</si>
  <si>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</si>
  <si>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</si>
  <si>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</si>
  <si>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</si>
  <si>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</si>
  <si>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</si>
  <si>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</si>
  <si>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</si>
  <si>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</si>
  <si>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</si>
  <si>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</si>
  <si>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</si>
  <si>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</si>
  <si>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</si>
  <si>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</si>
  <si>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</si>
  <si>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</si>
  <si>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</si>
  <si>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</si>
  <si>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</si>
  <si>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</si>
  <si>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</si>
  <si>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</si>
  <si>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</si>
  <si>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</si>
  <si>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</si>
  <si>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</si>
  <si>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</si>
  <si>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</si>
  <si>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</si>
  <si>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</si>
  <si>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</si>
  <si>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</si>
  <si>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</si>
  <si>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</si>
  <si>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</si>
  <si>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</si>
  <si>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</si>
  <si>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</si>
  <si>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</si>
  <si>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</si>
  <si>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</si>
  <si>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</si>
  <si>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</si>
  <si>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</si>
  <si>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</si>
  <si>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</si>
  <si>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</si>
  <si>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</si>
  <si>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</si>
  <si>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</si>
  <si>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</si>
  <si>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</si>
  <si>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</si>
  <si>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</si>
  <si>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</si>
  <si>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</si>
  <si>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</si>
  <si>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</si>
  <si>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</si>
  <si>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</si>
  <si>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</si>
  <si>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</si>
  <si>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</si>
  <si>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</si>
  <si>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</si>
  <si>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</si>
  <si>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</si>
  <si>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</si>
  <si>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</si>
  <si>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</si>
  <si>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</si>
  <si>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</si>
  <si>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</si>
  <si>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</si>
  <si>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</si>
  <si>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</si>
  <si>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</si>
  <si>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</si>
  <si>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</si>
  <si>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</si>
  <si>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</si>
  <si>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</si>
  <si>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</si>
  <si>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</si>
  <si>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</si>
  <si>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</si>
  <si>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</si>
  <si>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</si>
  <si>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</si>
  <si>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</si>
  <si>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</si>
  <si>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</si>
  <si>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</si>
  <si>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</si>
  <si>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</si>
  <si>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</si>
  <si>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</si>
  <si>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</si>
  <si>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</si>
  <si>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</si>
  <si>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</si>
  <si>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</si>
  <si>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</si>
  <si>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</si>
  <si>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</si>
  <si>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</si>
  <si>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</si>
  <si>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</si>
  <si>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</si>
  <si>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</si>
  <si>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</si>
  <si>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</si>
  <si>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</si>
  <si>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</si>
  <si>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</si>
  <si>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</si>
  <si>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</si>
  <si>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</si>
  <si>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</si>
  <si>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</si>
  <si>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</si>
  <si>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</si>
  <si>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</si>
  <si>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</si>
  <si>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</si>
  <si>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</si>
  <si>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</si>
  <si>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</si>
  <si>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</si>
  <si>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</si>
  <si>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</si>
  <si>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</si>
  <si>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</si>
  <si>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</si>
  <si>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</si>
  <si>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</si>
  <si>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</si>
  <si>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</si>
  <si>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</si>
  <si>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</si>
  <si>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</si>
  <si>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</si>
  <si>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</si>
  <si>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</si>
  <si>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</si>
  <si>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</si>
  <si>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</si>
  <si>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</si>
  <si>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</si>
  <si>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</si>
  <si>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</si>
  <si>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</si>
  <si>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</si>
  <si>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</si>
  <si>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</si>
  <si>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</si>
  <si>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</si>
  <si>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</si>
  <si>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</si>
  <si>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</si>
  <si>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</si>
  <si>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</si>
  <si>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</si>
  <si>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</si>
  <si>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</si>
  <si>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</si>
  <si>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</si>
  <si>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</si>
  <si>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</si>
  <si>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</si>
  <si>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</si>
  <si>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</si>
  <si>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</si>
  <si>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</si>
  <si>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</si>
  <si>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</si>
  <si>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</si>
  <si>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</si>
  <si>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</si>
  <si>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</si>
  <si>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</si>
  <si>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</si>
  <si>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</si>
  <si>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</si>
  <si>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</si>
  <si>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</si>
  <si>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</si>
  <si>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</si>
  <si>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</si>
  <si>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</si>
  <si>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</si>
  <si>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</si>
  <si>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</si>
  <si>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</si>
  <si>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</si>
  <si>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</si>
  <si>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</si>
  <si>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</si>
  <si>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</si>
  <si>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</si>
  <si>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</si>
  <si>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</si>
  <si>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</si>
  <si>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</si>
  <si>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</si>
  <si>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</si>
  <si>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</si>
  <si>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</si>
  <si>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</si>
  <si>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</si>
  <si>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</si>
  <si>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</si>
  <si>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</si>
  <si>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</si>
  <si>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</si>
  <si>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</si>
  <si>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</si>
  <si>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</si>
  <si>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</si>
  <si>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</si>
  <si>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</si>
  <si>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</si>
  <si>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</si>
  <si>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</si>
  <si>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</si>
  <si>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</si>
  <si>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</si>
  <si>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</si>
  <si>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</si>
  <si>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</si>
  <si>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</si>
  <si>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</si>
  <si>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</si>
  <si>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</si>
  <si>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</si>
  <si>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</si>
  <si>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</si>
  <si>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</si>
  <si>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</si>
  <si>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</si>
  <si>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</si>
  <si>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</si>
  <si>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</si>
  <si>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</si>
  <si>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</si>
  <si>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</si>
  <si>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</si>
  <si>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</si>
  <si>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</si>
  <si>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</si>
  <si>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</si>
  <si>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</si>
  <si>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</si>
  <si>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</si>
  <si>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</si>
  <si>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</si>
  <si>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</si>
  <si>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</si>
  <si>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</si>
  <si>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</si>
  <si>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</si>
  <si>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</si>
  <si>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</si>
  <si>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</si>
  <si>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</si>
  <si>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</si>
  <si>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</si>
  <si>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</si>
  <si>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</si>
  <si>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</si>
  <si>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</si>
  <si>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</si>
  <si>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</si>
  <si>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</si>
  <si>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</si>
  <si>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</si>
  <si>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</si>
  <si>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</si>
  <si>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</si>
  <si>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</si>
  <si>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</si>
  <si>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</si>
  <si>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</si>
  <si>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</si>
  <si>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</si>
  <si>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</si>
  <si>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</si>
  <si>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</si>
  <si>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</si>
  <si>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</si>
  <si>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</si>
  <si>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</si>
  <si>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</si>
  <si>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</si>
  <si>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</si>
  <si>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</si>
  <si>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</si>
  <si>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</si>
  <si>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</si>
  <si>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</si>
  <si>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</si>
  <si>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</si>
  <si>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</si>
  <si>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</si>
  <si>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</si>
  <si>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</si>
  <si>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</si>
  <si>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</si>
  <si>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</si>
  <si>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</si>
  <si>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</si>
  <si>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</si>
  <si>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</si>
  <si>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</si>
  <si>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</si>
  <si>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</si>
  <si>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</si>
  <si>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</si>
  <si>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</si>
  <si>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</si>
  <si>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</si>
  <si>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</si>
  <si>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</si>
  <si>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</si>
  <si>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</si>
  <si>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</si>
  <si>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</si>
  <si>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</si>
  <si>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</si>
  <si>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</si>
  <si>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</si>
  <si>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</si>
  <si>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</si>
  <si>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</si>
  <si>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</si>
  <si>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</si>
  <si>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</si>
  <si>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</si>
  <si>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</si>
  <si>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</si>
  <si>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</si>
  <si>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</si>
  <si>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</si>
  <si>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</si>
  <si>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</si>
  <si>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</si>
  <si>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</si>
  <si>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</si>
  <si>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</si>
  <si>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</si>
  <si>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</si>
  <si>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</si>
  <si>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</si>
  <si>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</si>
  <si>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</si>
  <si>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</si>
  <si>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</si>
  <si>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</si>
  <si>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</si>
  <si>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</si>
  <si>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</si>
  <si>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</si>
  <si>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</si>
  <si>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</si>
  <si>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</si>
  <si>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</si>
  <si>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</si>
  <si>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</si>
  <si>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</si>
  <si>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</si>
  <si>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</si>
  <si>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</si>
  <si>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</si>
  <si>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</si>
  <si>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</si>
  <si>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</si>
  <si>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</si>
  <si>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</si>
  <si>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</si>
  <si>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</si>
  <si>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</si>
  <si>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</si>
  <si>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</si>
  <si>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</si>
  <si>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</si>
  <si>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</si>
  <si>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</si>
  <si>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</si>
  <si>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</si>
  <si>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</si>
  <si>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</si>
  <si>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</si>
  <si>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</si>
  <si>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</si>
  <si>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</si>
  <si>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</si>
  <si>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</si>
  <si>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</si>
  <si>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</si>
  <si>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</si>
  <si>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</si>
  <si>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</si>
  <si>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</si>
  <si>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</si>
  <si>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</si>
  <si>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</si>
  <si>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</si>
  <si>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</si>
  <si>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</si>
  <si>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</si>
  <si>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</si>
  <si>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</si>
  <si>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</si>
  <si>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</si>
  <si>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</si>
  <si>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</si>
  <si>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</si>
  <si>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</si>
  <si>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</si>
  <si>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</si>
  <si>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</si>
  <si>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</si>
  <si>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</si>
  <si>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</si>
  <si>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</si>
  <si>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</si>
  <si>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</si>
  <si>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</si>
  <si>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</si>
  <si>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</si>
  <si>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</si>
  <si>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</si>
  <si>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</si>
  <si>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</si>
  <si>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</si>
  <si>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</si>
  <si>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</si>
  <si>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</si>
  <si>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</si>
  <si>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</si>
  <si>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</si>
  <si>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</si>
  <si>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</si>
  <si>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</si>
  <si>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</si>
  <si>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</si>
  <si>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</si>
  <si>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</si>
  <si>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</si>
  <si>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</si>
  <si>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</si>
  <si>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</si>
  <si>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</si>
  <si>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</si>
  <si>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</si>
  <si>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</si>
  <si>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</si>
  <si>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</si>
  <si>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</si>
  <si>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</si>
  <si>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</si>
  <si>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</si>
  <si>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</si>
  <si>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</si>
  <si>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</si>
  <si>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</si>
  <si>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</si>
  <si>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</si>
  <si>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</si>
  <si>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</si>
  <si>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</si>
  <si>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</si>
  <si>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</si>
  <si>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</si>
  <si>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</si>
  <si>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</si>
  <si>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</si>
  <si>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</si>
  <si>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</si>
  <si>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</si>
  <si>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</si>
  <si>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</si>
  <si>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</si>
  <si>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</si>
  <si>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</si>
  <si>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</si>
  <si>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</si>
  <si>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</si>
  <si>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</si>
  <si>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</si>
  <si>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</si>
  <si>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</si>
  <si>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</si>
  <si>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</si>
  <si>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</si>
  <si>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</si>
  <si>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</si>
  <si>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</si>
  <si>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</si>
  <si>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</si>
  <si>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</si>
  <si>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</si>
  <si>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</si>
  <si>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</si>
  <si>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</si>
  <si>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</si>
  <si>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</si>
  <si>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</si>
  <si>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</si>
  <si>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</si>
  <si>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</si>
  <si>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</si>
  <si>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</si>
  <si>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</si>
  <si>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</si>
  <si>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</si>
  <si>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</si>
  <si>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</si>
  <si>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</si>
  <si>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</si>
  <si>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</si>
  <si>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</si>
  <si>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</si>
  <si>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</si>
  <si>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</si>
  <si>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</si>
  <si>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</si>
  <si>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</si>
  <si>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</si>
  <si>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</si>
  <si>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</si>
  <si>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</si>
  <si>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</si>
  <si>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</si>
  <si>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</si>
  <si>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</si>
  <si>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</si>
  <si>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</si>
  <si>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</si>
  <si>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</si>
  <si>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</si>
  <si>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</si>
  <si>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</si>
  <si>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</si>
  <si>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</si>
  <si>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</si>
  <si>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</si>
  <si>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</si>
  <si>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</si>
  <si>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</si>
  <si>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</si>
  <si>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</si>
  <si>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</si>
  <si>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</si>
  <si>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</si>
  <si>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</si>
  <si>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</si>
  <si>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</si>
  <si>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</si>
  <si>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</si>
  <si>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</si>
  <si>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</si>
  <si>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</si>
  <si>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</si>
  <si>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</si>
  <si>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</si>
  <si>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</si>
  <si>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</si>
  <si>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</si>
  <si>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</si>
  <si>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</si>
  <si>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</si>
  <si>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</si>
  <si>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</si>
  <si>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</si>
  <si>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</si>
  <si>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</si>
  <si>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</si>
  <si>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</si>
  <si>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</si>
  <si>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</si>
  <si>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</si>
  <si>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</si>
  <si>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</si>
  <si>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</si>
  <si>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</si>
  <si>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</si>
  <si>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</si>
  <si>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</si>
  <si>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</si>
  <si>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</si>
  <si>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</si>
  <si>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</si>
  <si>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</si>
  <si>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</si>
  <si>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</si>
  <si>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</si>
  <si>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</si>
  <si>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</si>
  <si>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</si>
  <si>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</si>
  <si>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</si>
  <si>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</si>
  <si>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</si>
  <si>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</si>
  <si>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</si>
  <si>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</si>
  <si>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</si>
  <si>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</si>
  <si>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</si>
  <si>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</si>
  <si>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</si>
  <si>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</si>
  <si>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</si>
  <si>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</si>
  <si>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</si>
  <si>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</si>
  <si>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</si>
  <si>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</si>
  <si>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</si>
  <si>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</si>
  <si>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</si>
  <si>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</si>
  <si>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</si>
  <si>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</si>
  <si>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</si>
  <si>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</si>
  <si>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</si>
  <si>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</si>
  <si>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</si>
  <si>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</si>
  <si>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</si>
  <si>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</si>
  <si>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</si>
  <si>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</si>
  <si>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</si>
  <si>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</si>
  <si>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</si>
  <si>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</si>
  <si>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</si>
  <si>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</si>
  <si>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</si>
  <si>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</si>
  <si>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</si>
  <si>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</si>
  <si>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</si>
  <si>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</si>
  <si>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</si>
  <si>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</si>
  <si>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</si>
  <si>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</si>
  <si>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</si>
  <si>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</si>
  <si>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</si>
  <si>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</si>
  <si>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</si>
  <si>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</si>
  <si>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</si>
  <si>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</si>
  <si>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</si>
  <si>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</si>
  <si>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</si>
  <si>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</si>
  <si>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</si>
  <si>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</si>
  <si>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</si>
  <si>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</si>
  <si>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</si>
  <si>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</si>
  <si>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</si>
  <si>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</si>
  <si>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</si>
  <si>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</si>
  <si>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</si>
  <si>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</si>
  <si>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</si>
  <si>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</si>
  <si>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</si>
  <si>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</si>
  <si>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</si>
  <si>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</si>
  <si>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</si>
  <si>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</si>
  <si>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</si>
  <si>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</si>
  <si>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</si>
  <si>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</si>
  <si>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</si>
  <si>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</si>
  <si>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</si>
  <si>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</si>
  <si>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</si>
  <si>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</si>
  <si>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</si>
  <si>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</si>
  <si>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</si>
  <si>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</si>
  <si>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</si>
  <si>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</si>
  <si>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</si>
  <si>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</si>
  <si>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</si>
  <si>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</si>
  <si>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</si>
  <si>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</si>
  <si>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</si>
  <si>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</si>
  <si>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</si>
  <si>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</si>
  <si>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</si>
  <si>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</si>
  <si>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</si>
  <si>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</si>
  <si>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</si>
  <si>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</si>
  <si>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</si>
  <si>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</si>
  <si>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</si>
  <si>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</si>
  <si>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</si>
  <si>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</si>
  <si>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</si>
  <si>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</si>
  <si>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</si>
  <si>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</si>
  <si>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</si>
  <si>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</si>
  <si>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</si>
  <si>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</si>
  <si>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</si>
  <si>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</si>
  <si>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</si>
  <si>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</si>
  <si>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</si>
  <si>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</si>
  <si>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</si>
  <si>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</si>
  <si>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</si>
  <si>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</si>
  <si>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</si>
  <si>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</si>
  <si>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</si>
  <si>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</si>
  <si>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</si>
  <si>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</si>
  <si>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</si>
  <si>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</si>
  <si>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</si>
  <si>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</si>
  <si>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</si>
  <si>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</si>
  <si>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</si>
  <si>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</si>
  <si>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</si>
  <si>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</si>
  <si>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</si>
  <si>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</si>
  <si>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</si>
  <si>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</si>
  <si>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</si>
  <si>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</si>
  <si>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</si>
  <si>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</si>
  <si>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</si>
  <si>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</si>
  <si>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</si>
  <si>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</si>
  <si>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</si>
  <si>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</si>
  <si>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</si>
  <si>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</si>
  <si>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</si>
  <si>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</si>
  <si>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</si>
  <si>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</si>
  <si>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</si>
  <si>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</si>
  <si>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</si>
  <si>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</si>
  <si>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</si>
  <si>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</si>
  <si>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</si>
  <si>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</si>
  <si>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</si>
  <si>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</si>
  <si>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</si>
  <si>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</si>
  <si>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</si>
  <si>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</si>
  <si>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</si>
  <si>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</si>
  <si>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</si>
  <si>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</si>
  <si>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</si>
  <si>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</si>
  <si>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</si>
  <si>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</si>
  <si>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</si>
  <si>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</si>
  <si>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</si>
  <si>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</si>
  <si>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</si>
  <si>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</si>
  <si>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</si>
  <si>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</si>
  <si>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</si>
  <si>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</si>
  <si>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</si>
  <si>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</si>
  <si>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</si>
  <si>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</si>
  <si>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</si>
  <si>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</si>
  <si>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</si>
  <si>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</si>
  <si>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</si>
  <si>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</si>
  <si>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</si>
  <si>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</si>
  <si>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</si>
  <si>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</si>
  <si>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</si>
  <si>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</si>
  <si>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</si>
  <si>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</si>
  <si>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</si>
  <si>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</si>
  <si>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</si>
  <si>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</si>
  <si>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</si>
  <si>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</si>
  <si>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</si>
  <si>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</si>
  <si>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</si>
  <si>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</si>
  <si>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</si>
  <si>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</si>
  <si>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</si>
  <si>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</si>
  <si>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</si>
  <si>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</si>
  <si>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</si>
  <si>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</si>
  <si>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</si>
  <si>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</si>
  <si>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</si>
  <si>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</si>
  <si>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</si>
  <si>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</si>
  <si>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</si>
  <si>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</si>
  <si>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</si>
  <si>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</si>
  <si>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</si>
  <si>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</si>
  <si>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</si>
  <si>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</si>
  <si>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</si>
  <si>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</si>
  <si>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</si>
  <si>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</si>
  <si>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</si>
  <si>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</si>
  <si>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</si>
  <si>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</si>
  <si>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</si>
  <si>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</si>
  <si>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</si>
  <si>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</si>
  <si>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</si>
  <si>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</si>
  <si>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</si>
  <si>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</si>
  <si>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</si>
  <si>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</si>
  <si>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</si>
  <si>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</si>
  <si>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</si>
  <si>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</si>
  <si>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</si>
  <si>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</si>
  <si>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</si>
  <si>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</si>
  <si>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</si>
  <si>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</si>
  <si>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</si>
  <si>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</si>
  <si>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</si>
  <si>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</si>
  <si>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</si>
  <si>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</si>
  <si>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</si>
  <si>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</si>
  <si>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</si>
  <si>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</si>
  <si>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</si>
  <si>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</si>
  <si>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</si>
  <si>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</si>
  <si>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</si>
  <si>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</si>
  <si>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</si>
  <si>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</si>
  <si>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</si>
  <si>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</si>
  <si>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</si>
  <si>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</si>
  <si>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</si>
  <si>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</si>
  <si>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</si>
  <si>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</si>
  <si>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</si>
  <si>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</si>
  <si>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</si>
  <si>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</si>
  <si>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</si>
  <si>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</si>
  <si>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</si>
  <si>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</si>
  <si>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</si>
  <si>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</si>
  <si>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</si>
  <si>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</si>
  <si>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</si>
  <si>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</si>
  <si>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</si>
  <si>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</si>
  <si>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</si>
  <si>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</si>
  <si>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</si>
  <si>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</si>
  <si>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</si>
  <si>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</si>
  <si>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</si>
  <si>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</si>
  <si>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</si>
  <si>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</si>
  <si>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</si>
  <si>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</si>
  <si>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</si>
  <si>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</si>
  <si>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</si>
  <si>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</si>
  <si>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</si>
  <si>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</si>
  <si>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</si>
  <si>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</si>
  <si>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</si>
  <si>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</si>
  <si>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</si>
  <si>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</si>
  <si>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</si>
  <si>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</si>
  <si>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</si>
  <si>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</si>
  <si>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</si>
  <si>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</si>
  <si>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</si>
  <si>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</si>
  <si>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</si>
  <si>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</si>
  <si>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</si>
  <si>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</si>
  <si>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</si>
  <si>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</si>
  <si>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</si>
  <si>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</si>
  <si>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</si>
  <si>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</si>
  <si>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</si>
  <si>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</si>
  <si>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</si>
  <si>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</si>
  <si>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</si>
  <si>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</si>
  <si>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</si>
  <si>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</si>
  <si>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</si>
  <si>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</si>
  <si>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</si>
  <si>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</si>
  <si>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</si>
  <si>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</si>
  <si>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</si>
  <si>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</si>
  <si>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</si>
  <si>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</si>
  <si>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</si>
  <si>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</si>
  <si>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</si>
  <si>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</si>
  <si>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</si>
  <si>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</si>
  <si>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</si>
  <si>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</si>
  <si>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</si>
  <si>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</si>
  <si>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</si>
  <si>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</si>
  <si>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</si>
  <si>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</si>
  <si>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</si>
  <si>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</si>
  <si>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</si>
  <si>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</si>
  <si>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</si>
  <si>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</si>
  <si>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</si>
  <si>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</si>
  <si>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</si>
  <si>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</si>
  <si>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</si>
  <si>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</si>
  <si>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</si>
  <si>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</si>
  <si>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</si>
  <si>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</si>
  <si>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</si>
  <si>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</si>
  <si>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</si>
  <si>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</si>
  <si>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</si>
  <si>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</si>
  <si>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</si>
  <si>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</si>
  <si>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</si>
  <si>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</si>
  <si>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</si>
  <si>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</si>
  <si>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</si>
  <si>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</si>
  <si>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</si>
  <si>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</si>
  <si>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</si>
  <si>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</si>
  <si>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</si>
  <si>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</si>
  <si>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</si>
  <si>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</si>
  <si>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</si>
  <si>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</si>
  <si>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</si>
  <si>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</si>
  <si>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</si>
  <si>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</si>
  <si>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</si>
  <si>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</si>
  <si>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</si>
  <si>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</si>
  <si>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</si>
  <si>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</si>
  <si>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</si>
  <si>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</si>
  <si>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</si>
  <si>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</si>
  <si>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</si>
  <si>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</si>
  <si>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</si>
  <si>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</si>
  <si>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</si>
  <si>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</si>
  <si>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</si>
  <si>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</si>
  <si>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</si>
  <si>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</si>
  <si>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</si>
  <si>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</si>
  <si>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</si>
  <si>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</si>
  <si>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</si>
  <si>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</si>
  <si>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</si>
  <si>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</si>
  <si>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</si>
  <si>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</si>
  <si>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</si>
  <si>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</si>
  <si>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</si>
  <si>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</si>
  <si>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</si>
  <si>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</si>
  <si>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</si>
  <si>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</si>
  <si>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</si>
  <si>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</si>
  <si>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</si>
  <si>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</si>
  <si>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</si>
  <si>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</si>
  <si>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</si>
  <si>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</si>
  <si>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</si>
  <si>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</si>
  <si>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</si>
  <si>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</si>
  <si>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</si>
  <si>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</si>
  <si>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</si>
  <si>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</si>
  <si>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</si>
  <si>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</si>
  <si>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</si>
  <si>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</si>
  <si>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</si>
  <si>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</si>
  <si>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</si>
  <si>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</si>
  <si>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</si>
  <si>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</si>
  <si>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</si>
  <si>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</si>
  <si>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</si>
  <si>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</si>
  <si>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</si>
  <si>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</si>
  <si>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</si>
  <si>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</si>
  <si>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</si>
  <si>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</si>
  <si>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</si>
  <si>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</si>
  <si>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</si>
  <si>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</si>
  <si>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</si>
  <si>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</si>
  <si>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</si>
  <si>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</si>
  <si>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</si>
  <si>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</si>
  <si>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</si>
  <si>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</si>
  <si>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</si>
  <si>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</si>
  <si>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</si>
  <si>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</si>
  <si>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</si>
  <si>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</si>
  <si>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</si>
  <si>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</si>
  <si>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</si>
  <si>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</si>
  <si>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</si>
  <si>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</si>
  <si>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</si>
  <si>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</si>
  <si>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</si>
  <si>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</si>
  <si>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</si>
  <si>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</si>
  <si>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</si>
  <si>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</si>
  <si>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</si>
  <si>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</si>
  <si>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</si>
  <si>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</si>
  <si>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</si>
  <si>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</si>
  <si>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</si>
  <si>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</si>
  <si>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</si>
  <si>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</si>
  <si>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</si>
  <si>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</si>
  <si>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</si>
  <si>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</si>
  <si>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</si>
  <si>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</si>
  <si>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</si>
  <si>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</si>
  <si>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</si>
  <si>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</si>
  <si>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</si>
  <si>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</si>
  <si>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</si>
  <si>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</si>
  <si>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</si>
  <si>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</si>
  <si>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</si>
  <si>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</si>
  <si>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</si>
  <si>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</si>
  <si>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</si>
  <si>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</si>
  <si>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</si>
  <si>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</si>
  <si>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</si>
  <si>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</si>
  <si>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</si>
  <si>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</si>
  <si>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</si>
  <si>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</si>
  <si>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</si>
  <si>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</si>
  <si>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</si>
  <si>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</si>
  <si>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</si>
  <si>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</si>
  <si>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</si>
  <si>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</si>
  <si>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</si>
  <si>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</si>
  <si>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</si>
  <si>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</si>
  <si>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</si>
  <si>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</si>
  <si>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</si>
  <si>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</si>
  <si>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</si>
  <si>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</si>
  <si>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</si>
  <si>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</si>
  <si>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</si>
  <si>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</si>
  <si>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</si>
  <si>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</si>
  <si>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</si>
  <si>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</si>
  <si>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</si>
  <si>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</si>
  <si>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</si>
  <si>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</si>
  <si>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</si>
  <si>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</si>
  <si>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</si>
  <si>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</si>
  <si>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</si>
  <si>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</si>
  <si>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</si>
  <si>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</si>
  <si>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</si>
  <si>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</si>
  <si>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</si>
  <si>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</si>
  <si>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</si>
  <si>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</si>
  <si>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</si>
  <si>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</si>
  <si>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</si>
  <si>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</si>
  <si>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</si>
  <si>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</si>
  <si>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</si>
  <si>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</si>
  <si>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</si>
  <si>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</si>
  <si>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</si>
  <si>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</si>
  <si>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</si>
  <si>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</si>
  <si>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</si>
  <si>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</si>
  <si>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</si>
  <si>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</si>
  <si>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</si>
  <si>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</si>
  <si>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</si>
  <si>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</si>
  <si>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</si>
  <si>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</si>
  <si>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</si>
  <si>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</si>
  <si>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</si>
  <si>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</si>
  <si>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</si>
  <si>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</si>
  <si>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</si>
  <si>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</si>
  <si>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</si>
  <si>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</si>
  <si>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</si>
  <si>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</si>
  <si>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</si>
  <si>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</si>
  <si>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</si>
  <si>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</si>
  <si>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</si>
  <si>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</si>
  <si>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</si>
  <si>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</si>
  <si>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</si>
  <si>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</si>
  <si>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</si>
  <si>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</si>
  <si>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</si>
  <si>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</si>
  <si>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</si>
  <si>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</si>
  <si>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</si>
  <si>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</si>
  <si>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</si>
  <si>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</si>
  <si>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</si>
  <si>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</si>
  <si>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</si>
  <si>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</si>
  <si>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</si>
  <si>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</si>
  <si>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</si>
  <si>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</si>
  <si>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</si>
  <si>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</si>
  <si>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</si>
  <si>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</si>
  <si>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</si>
  <si>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</si>
  <si>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</si>
  <si>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</si>
  <si>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</si>
  <si>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</si>
  <si>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</si>
  <si>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</si>
  <si>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</si>
  <si>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</si>
  <si>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</si>
  <si>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</si>
  <si>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</si>
  <si>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</si>
  <si>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</si>
  <si>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</si>
  <si>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</si>
  <si>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</si>
  <si>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</si>
  <si>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</si>
  <si>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</si>
  <si>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</si>
  <si>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</si>
  <si>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</si>
  <si>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</si>
  <si>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</si>
  <si>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</si>
  <si>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</si>
  <si>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</si>
  <si>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</si>
  <si>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</si>
  <si>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</si>
  <si>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</si>
  <si>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</si>
  <si>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</si>
  <si>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</si>
  <si>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</si>
  <si>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</si>
  <si>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</si>
  <si>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</si>
  <si>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</si>
  <si>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</si>
  <si>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</si>
  <si>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</si>
  <si>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</si>
  <si>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</si>
  <si>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</si>
  <si>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</si>
  <si>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</si>
  <si>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</si>
  <si>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</si>
  <si>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</si>
  <si>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</si>
  <si>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</si>
  <si>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</si>
  <si>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</si>
  <si>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</si>
  <si>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</si>
  <si>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</si>
  <si>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</si>
  <si>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</si>
  <si>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</si>
  <si>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</si>
  <si>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</si>
  <si>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</si>
  <si>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</si>
  <si>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</si>
  <si>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</si>
  <si>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</si>
  <si>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</si>
  <si>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</si>
  <si>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</si>
  <si>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</si>
  <si>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</si>
  <si>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</si>
  <si>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</si>
  <si>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</si>
  <si>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</si>
  <si>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</si>
  <si>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</si>
  <si>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</si>
  <si>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</si>
  <si>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</si>
  <si>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</si>
  <si>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</si>
  <si>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</si>
  <si>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</si>
  <si>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</si>
  <si>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</si>
  <si>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</si>
  <si>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</si>
  <si>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</si>
  <si>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</si>
  <si>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</si>
  <si>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</si>
  <si>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</si>
  <si>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</si>
  <si>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</si>
  <si>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</si>
  <si>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</si>
  <si>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</si>
  <si>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</si>
  <si>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</si>
  <si>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</si>
  <si>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</si>
  <si>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</si>
  <si>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</si>
  <si>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</si>
  <si>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</si>
  <si>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</si>
  <si>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</si>
  <si>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</si>
  <si>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</si>
  <si>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</si>
  <si>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</si>
  <si>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</si>
  <si>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</si>
  <si>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</si>
  <si>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</si>
  <si>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</si>
  <si>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</si>
  <si>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</si>
  <si>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</si>
  <si>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</si>
  <si>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</si>
  <si>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</si>
  <si>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</si>
  <si>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</si>
  <si>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</si>
  <si>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</si>
  <si>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</si>
  <si>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</si>
  <si>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</si>
  <si>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</si>
  <si>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</si>
  <si>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</si>
  <si>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</si>
  <si>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</si>
  <si>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</si>
  <si>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</si>
  <si>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</si>
  <si>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</si>
  <si>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</si>
  <si>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</si>
  <si>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</si>
  <si>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</si>
  <si>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</si>
  <si>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</si>
  <si>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</si>
  <si>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</si>
  <si>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</si>
  <si>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</si>
  <si>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</si>
  <si>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</si>
  <si>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</si>
  <si>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</si>
  <si>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</si>
  <si>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</si>
  <si>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</si>
  <si>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</si>
  <si>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</si>
  <si>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</si>
  <si>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</si>
  <si>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</si>
  <si>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</si>
  <si>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</si>
  <si>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</si>
  <si>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</si>
  <si>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</si>
  <si>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</si>
  <si>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</si>
  <si>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</si>
  <si>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</si>
  <si>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</si>
  <si>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</si>
  <si>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</si>
  <si>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</si>
  <si>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</si>
  <si>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</si>
  <si>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</si>
  <si>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</si>
  <si>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</si>
  <si>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</si>
  <si>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</si>
  <si>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</si>
  <si>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</si>
  <si>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</si>
  <si>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</si>
  <si>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</si>
  <si>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</si>
  <si>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</si>
  <si>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</si>
  <si>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</si>
  <si>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</si>
  <si>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</si>
  <si>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</si>
  <si>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</si>
  <si>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</si>
  <si>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</si>
  <si>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</si>
  <si>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</si>
  <si>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</si>
  <si>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</si>
  <si>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</si>
  <si>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</si>
  <si>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</si>
  <si>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</si>
  <si>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</si>
  <si>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</si>
  <si>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</si>
  <si>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</si>
  <si>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</si>
  <si>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</si>
  <si>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</si>
  <si>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</si>
  <si>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</si>
  <si>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</si>
  <si>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</si>
  <si>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</si>
  <si>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</si>
  <si>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</si>
  <si>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</si>
  <si>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</si>
  <si>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</si>
  <si>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</si>
  <si>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</si>
  <si>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</si>
  <si>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</si>
  <si>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</si>
  <si>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</si>
  <si>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</si>
  <si>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</si>
  <si>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</si>
  <si>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</si>
  <si>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</si>
  <si>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</si>
  <si>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</si>
  <si>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</si>
  <si>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</si>
  <si>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</si>
  <si>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</si>
  <si>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</si>
  <si>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</si>
  <si>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</si>
  <si>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</si>
  <si>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</si>
  <si>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</si>
  <si>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</si>
  <si>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</si>
  <si>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</si>
  <si>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</si>
  <si>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</si>
  <si>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</si>
  <si>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</si>
  <si>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</si>
  <si>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</si>
  <si>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</si>
  <si>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</si>
  <si>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</si>
  <si>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</si>
  <si>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</si>
  <si>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</si>
  <si>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</si>
  <si>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</si>
  <si>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</si>
  <si>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</si>
  <si>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</si>
  <si>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</si>
  <si>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</si>
  <si>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</si>
  <si>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</si>
  <si>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</si>
  <si>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</si>
  <si>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</si>
  <si>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</si>
  <si>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</si>
  <si>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</si>
  <si>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</si>
  <si>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</si>
  <si>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</si>
  <si>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</si>
  <si>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</si>
  <si>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</si>
  <si>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</si>
  <si>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</si>
  <si>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</si>
  <si>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</si>
  <si>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</si>
  <si>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</si>
  <si>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</si>
  <si>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</si>
  <si>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</si>
  <si>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</si>
  <si>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</si>
  <si>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</si>
  <si>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</si>
  <si>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</si>
  <si>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</si>
  <si>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</si>
  <si>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</si>
  <si>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</si>
  <si>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</si>
  <si>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</si>
  <si>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</si>
  <si>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</si>
  <si>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</si>
  <si>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</si>
  <si>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</si>
  <si>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</si>
  <si>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</si>
  <si>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</si>
  <si>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</si>
  <si>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</si>
  <si>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</si>
  <si>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</si>
  <si>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</si>
  <si>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</si>
  <si>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</si>
  <si>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</si>
  <si>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</si>
  <si>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</si>
  <si>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</si>
  <si>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</si>
  <si>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</si>
  <si>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</si>
  <si>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</si>
  <si>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</si>
  <si>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</si>
  <si>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</si>
  <si>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</si>
  <si>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</si>
  <si>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</si>
  <si>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</si>
  <si>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</si>
  <si>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</si>
  <si>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</si>
  <si>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</si>
  <si>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</si>
  <si>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</si>
  <si>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</si>
  <si>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</si>
  <si>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</si>
  <si>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</si>
  <si>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</si>
  <si>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</si>
  <si>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</si>
  <si>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</si>
  <si>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</si>
  <si>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</si>
  <si>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</si>
  <si>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</si>
  <si>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</si>
  <si>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</si>
  <si>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</si>
  <si>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</si>
  <si>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</si>
  <si>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</si>
  <si>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</si>
  <si>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</si>
  <si>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</si>
  <si>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</si>
  <si>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</si>
  <si>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</si>
  <si>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</si>
  <si>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</si>
  <si>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</si>
  <si>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</si>
  <si>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</si>
  <si>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</si>
  <si>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</si>
  <si>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</si>
  <si>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</si>
  <si>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</si>
  <si>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</si>
  <si>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</si>
  <si>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</si>
  <si>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</si>
  <si>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</si>
  <si>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</si>
  <si>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</si>
  <si>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</si>
  <si>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</si>
  <si>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</si>
  <si>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</si>
  <si>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</si>
  <si>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</si>
  <si>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</si>
  <si>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</si>
  <si>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</si>
  <si>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</si>
  <si>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</si>
  <si>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</si>
  <si>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</si>
  <si>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</si>
  <si>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</si>
  <si>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</si>
  <si>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</si>
  <si>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</si>
  <si>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</si>
  <si>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</si>
  <si>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</si>
  <si>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</si>
  <si>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</si>
  <si>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</si>
  <si>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</si>
  <si>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</si>
  <si>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</si>
  <si>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</si>
  <si>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</si>
  <si>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</si>
  <si>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</si>
  <si>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</si>
  <si>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</si>
  <si>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</si>
  <si>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</si>
  <si>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</si>
  <si>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</si>
  <si>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</si>
  <si>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</si>
  <si>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</si>
  <si>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</si>
  <si>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</si>
  <si>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</si>
  <si>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</si>
  <si>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</si>
  <si>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</si>
  <si>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</si>
  <si>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</si>
  <si>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</si>
  <si>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</si>
  <si>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</si>
  <si>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</si>
  <si>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</si>
  <si>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</si>
  <si>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</si>
  <si>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</si>
  <si>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</si>
  <si>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</si>
  <si>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</si>
  <si>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</si>
  <si>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</si>
  <si>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</si>
  <si>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</si>
  <si>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</si>
  <si>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</si>
  <si>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</si>
  <si>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</si>
  <si>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</si>
  <si>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</si>
  <si>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</si>
  <si>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</si>
  <si>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</si>
  <si>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</si>
  <si>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</si>
  <si>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</si>
  <si>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</si>
  <si>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</si>
  <si>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</si>
  <si>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</si>
  <si>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</si>
  <si>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</si>
  <si>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</si>
  <si>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</si>
  <si>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</si>
  <si>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</si>
  <si>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</si>
  <si>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</si>
  <si>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</si>
  <si>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</si>
  <si>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</si>
  <si>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</si>
  <si>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</si>
  <si>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</si>
  <si>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</si>
  <si>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</si>
  <si>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</si>
  <si>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</si>
  <si>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</si>
  <si>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</si>
  <si>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</si>
  <si>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</si>
  <si>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</si>
  <si>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</si>
  <si>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</si>
  <si>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</si>
  <si>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</si>
  <si>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</si>
  <si>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</si>
  <si>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</si>
  <si>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</si>
  <si>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</si>
  <si>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</si>
  <si>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</si>
  <si>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</si>
  <si>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</si>
  <si>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</si>
  <si>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</si>
  <si>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</si>
  <si>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</si>
  <si>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</si>
  <si>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</si>
  <si>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</si>
  <si>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</si>
  <si>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</si>
  <si>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</si>
  <si>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</si>
  <si>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</si>
  <si>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</si>
  <si>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</si>
  <si>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</si>
  <si>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</si>
  <si>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</si>
  <si>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</si>
  <si>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</si>
  <si>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</si>
  <si>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</si>
  <si>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</si>
  <si>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</si>
  <si>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</si>
  <si>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</si>
  <si>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</si>
  <si>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</si>
  <si>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</si>
  <si>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</si>
  <si>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</si>
  <si>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</si>
  <si>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</si>
  <si>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</si>
  <si>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</si>
  <si>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</si>
  <si>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</si>
  <si>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</si>
  <si>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</si>
  <si>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</si>
  <si>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</si>
  <si>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</si>
  <si>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</si>
  <si>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</si>
  <si>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</si>
  <si>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</si>
  <si>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</si>
  <si>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</si>
  <si>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</si>
  <si>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</si>
  <si>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</si>
  <si>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</si>
  <si>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</si>
  <si>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</si>
  <si>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</si>
  <si>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</si>
  <si>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</si>
  <si>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</si>
  <si>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</si>
  <si>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</si>
  <si>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</si>
  <si>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</si>
  <si>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</si>
  <si>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</si>
  <si>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</si>
  <si>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</si>
  <si>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</si>
  <si>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</si>
  <si>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</si>
  <si>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</si>
  <si>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</si>
  <si>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</si>
  <si>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</si>
  <si>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</si>
  <si>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</si>
  <si>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</si>
  <si>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</si>
  <si>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</si>
  <si>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</si>
  <si>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</si>
  <si>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</si>
  <si>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</si>
  <si>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</si>
  <si>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</si>
  <si>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</si>
  <si>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</si>
  <si>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</si>
  <si>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</si>
  <si>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</si>
  <si>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</si>
  <si>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</si>
  <si>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</si>
  <si>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</si>
  <si>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</si>
  <si>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</si>
  <si>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</si>
  <si>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</si>
  <si>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</si>
  <si>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</si>
  <si>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</si>
  <si>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</si>
  <si>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</si>
  <si>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</si>
  <si>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</si>
  <si>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</si>
  <si>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</si>
  <si>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</si>
  <si>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</si>
  <si>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</si>
  <si>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</si>
  <si>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</si>
  <si>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</si>
  <si>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</si>
  <si>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</si>
  <si>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</si>
  <si>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</si>
  <si>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</si>
  <si>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</si>
  <si>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</si>
  <si>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</si>
  <si>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</si>
  <si>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</si>
  <si>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</si>
  <si>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</si>
  <si>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</si>
  <si>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</si>
  <si>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</si>
  <si>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</si>
  <si>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</si>
  <si>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</si>
  <si>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</si>
  <si>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</si>
  <si>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</si>
  <si>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</si>
  <si>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</si>
  <si>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</si>
  <si>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</si>
  <si>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</si>
  <si>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</si>
  <si>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</si>
  <si>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</si>
  <si>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</si>
  <si>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</si>
  <si>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</si>
  <si>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</si>
  <si>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</si>
  <si>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</si>
  <si>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</si>
  <si>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</si>
  <si>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</si>
  <si>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</si>
  <si>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</si>
  <si>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</si>
  <si>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</si>
  <si>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</si>
  <si>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</si>
  <si>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</si>
  <si>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</si>
  <si>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</si>
  <si>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</si>
  <si>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</si>
  <si>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</si>
  <si>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</si>
  <si>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</si>
  <si>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</si>
  <si>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</si>
  <si>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</si>
  <si>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</si>
  <si>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</si>
  <si>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</si>
  <si>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</si>
  <si>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</si>
  <si>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</si>
  <si>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</si>
  <si>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</si>
  <si>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</si>
  <si>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</si>
  <si>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</si>
  <si>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</si>
  <si>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</si>
  <si>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</si>
  <si>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</si>
  <si>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</si>
  <si>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</si>
  <si>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</si>
  <si>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</si>
  <si>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</si>
  <si>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</si>
  <si>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</si>
  <si>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</si>
  <si>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</si>
  <si>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</si>
  <si>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</si>
  <si>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</si>
  <si>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</si>
  <si>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</si>
  <si>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</si>
  <si>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</si>
  <si>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</si>
  <si>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</si>
  <si>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</si>
  <si>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</si>
  <si>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</si>
  <si>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</si>
  <si>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</si>
  <si>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</si>
  <si>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</si>
  <si>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</si>
  <si>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</si>
  <si>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</si>
  <si>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</si>
  <si>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</si>
  <si>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</si>
  <si>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</si>
  <si>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</si>
  <si>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</si>
  <si>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</si>
  <si>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</si>
  <si>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</si>
  <si>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</si>
  <si>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</si>
  <si>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</si>
  <si>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</si>
  <si>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</si>
  <si>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</si>
  <si>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</si>
  <si>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</si>
  <si>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</si>
  <si>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</si>
  <si>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</si>
  <si>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</si>
  <si>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</si>
  <si>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</si>
  <si>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</si>
  <si>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</si>
  <si>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</si>
  <si>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</si>
  <si>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</si>
  <si>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</si>
  <si>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</si>
  <si>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</si>
  <si>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</si>
  <si>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</si>
  <si>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</si>
  <si>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</si>
  <si>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</si>
  <si>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</si>
  <si>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</si>
  <si>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</si>
  <si>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</si>
  <si>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</si>
  <si>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</si>
  <si>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</si>
  <si>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</si>
  <si>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</si>
  <si>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</si>
  <si>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</si>
  <si>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</si>
  <si>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</si>
  <si>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</si>
  <si>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</si>
  <si>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</si>
  <si>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</si>
  <si>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</si>
  <si>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</si>
  <si>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</si>
  <si>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</si>
  <si>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</si>
  <si>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</si>
  <si>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</si>
  <si>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</si>
  <si>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</si>
  <si>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</si>
  <si>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</si>
  <si>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</si>
  <si>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</si>
  <si>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</si>
  <si>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</si>
  <si>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</si>
  <si>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</si>
  <si>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</si>
  <si>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</si>
  <si>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</si>
  <si>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</si>
  <si>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</si>
  <si>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</si>
  <si>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</si>
  <si>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</si>
  <si>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</si>
  <si>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</si>
  <si>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</si>
  <si>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</si>
  <si>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</si>
  <si>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</si>
  <si>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</si>
  <si>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</si>
  <si>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</si>
  <si>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</si>
  <si>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</si>
  <si>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</si>
  <si>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</si>
  <si>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</si>
  <si>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</si>
  <si>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</si>
  <si>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</si>
  <si>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</si>
  <si>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</si>
  <si>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</si>
  <si>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</si>
  <si>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</si>
  <si>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</si>
  <si>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</si>
  <si>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</si>
  <si>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</si>
  <si>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</si>
  <si>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</si>
  <si>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</si>
  <si>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</si>
  <si>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</si>
  <si>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</si>
  <si>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</si>
  <si>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</si>
  <si>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</si>
  <si>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</si>
  <si>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</si>
  <si>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</si>
  <si>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</si>
  <si>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</si>
  <si>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</si>
  <si>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</si>
  <si>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</si>
  <si>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</si>
  <si>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</si>
  <si>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</si>
  <si>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</si>
  <si>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</si>
  <si>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</si>
  <si>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</si>
  <si>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</si>
  <si>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</si>
  <si>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</si>
  <si>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</si>
  <si>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</si>
  <si>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</si>
  <si>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</si>
  <si>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</si>
  <si>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</si>
  <si>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</si>
  <si>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</si>
  <si>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</si>
  <si>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</si>
  <si>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</si>
  <si>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</si>
  <si>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</si>
  <si>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</si>
  <si>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</si>
  <si>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</si>
  <si>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</si>
  <si>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</si>
  <si>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</si>
  <si>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</si>
  <si>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</si>
  <si>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</si>
  <si>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</si>
  <si>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</si>
  <si>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</si>
  <si>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</si>
  <si>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</si>
  <si>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</si>
  <si>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</si>
  <si>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</si>
  <si>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</si>
  <si>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</si>
  <si>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</si>
  <si>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</si>
  <si>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</si>
  <si>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</si>
  <si>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</si>
  <si>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</si>
  <si>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</si>
  <si>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</si>
  <si>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</si>
  <si>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</si>
  <si>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</si>
  <si>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</si>
  <si>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</si>
  <si>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</si>
  <si>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</si>
  <si>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</si>
  <si>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</si>
  <si>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</si>
  <si>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</si>
  <si>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</si>
  <si>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</si>
  <si>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</si>
  <si>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</si>
  <si>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</si>
  <si>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</si>
  <si>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</si>
  <si>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</si>
  <si>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</si>
  <si>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</si>
  <si>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</si>
  <si>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</si>
  <si>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</si>
  <si>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</si>
  <si>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</si>
  <si>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</si>
  <si>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</si>
  <si>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</si>
  <si>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</si>
  <si>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</si>
  <si>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</si>
  <si>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</si>
  <si>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</si>
  <si>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</si>
  <si>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</si>
  <si>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</si>
  <si>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</si>
  <si>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</si>
  <si>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</si>
  <si>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</si>
  <si>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</si>
  <si>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</si>
  <si>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</si>
  <si>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</si>
  <si>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</si>
  <si>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</si>
  <si>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</si>
  <si>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</si>
  <si>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</si>
  <si>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</si>
  <si>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</si>
  <si>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</si>
  <si>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</si>
  <si>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</si>
  <si>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</si>
  <si>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</si>
  <si>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</si>
  <si>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</si>
  <si>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</si>
  <si>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</si>
  <si>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</si>
  <si>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</si>
  <si>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</si>
  <si>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</si>
  <si>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</si>
  <si>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</si>
  <si>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</si>
  <si>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</si>
  <si>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</si>
  <si>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</si>
  <si>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</si>
  <si>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</si>
  <si>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</si>
  <si>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</si>
  <si>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</si>
  <si>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</si>
  <si>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</si>
  <si>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</si>
  <si>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</si>
  <si>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</si>
  <si>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</si>
  <si>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</si>
  <si>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</si>
  <si>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</si>
  <si>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</si>
  <si>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</si>
  <si>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</si>
  <si>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</si>
  <si>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</si>
  <si>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</si>
  <si>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</si>
  <si>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</si>
  <si>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</si>
  <si>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</si>
  <si>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</si>
  <si>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</si>
  <si>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</si>
  <si>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</si>
  <si>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</si>
  <si>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</si>
  <si>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</si>
  <si>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</si>
  <si>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</si>
  <si>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</si>
  <si>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</si>
  <si>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</si>
  <si>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</si>
  <si>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</si>
  <si>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</si>
  <si>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</si>
  <si>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</si>
  <si>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</si>
  <si>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</si>
  <si>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</si>
  <si>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</si>
  <si>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</si>
  <si>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</si>
  <si>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</si>
  <si>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</si>
  <si>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</si>
  <si>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</si>
  <si>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</si>
  <si>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</si>
  <si>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</si>
  <si>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</si>
  <si>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</si>
  <si>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</si>
  <si>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</si>
  <si>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</si>
  <si>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</si>
  <si>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</si>
  <si>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</si>
  <si>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</si>
  <si>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</si>
  <si>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</si>
  <si>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</si>
  <si>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</si>
  <si>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</si>
  <si>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</si>
  <si>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</si>
  <si>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</si>
  <si>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</si>
  <si>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</si>
  <si>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</si>
  <si>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</si>
  <si>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</si>
  <si>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</si>
  <si>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</si>
  <si>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</si>
  <si>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</si>
  <si>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</si>
  <si>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</si>
  <si>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</si>
  <si>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</si>
  <si>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</si>
  <si>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</si>
  <si>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</si>
  <si>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</si>
  <si>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</si>
  <si>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</si>
  <si>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</si>
  <si>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</si>
  <si>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</si>
  <si>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</si>
  <si>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</si>
  <si>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</si>
  <si>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</si>
  <si>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</si>
  <si>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</si>
  <si>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</si>
  <si>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</si>
  <si>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</si>
  <si>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</si>
  <si>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</si>
  <si>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</si>
  <si>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</si>
  <si>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</si>
  <si>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</si>
  <si>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</si>
  <si>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</si>
  <si>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</si>
  <si>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</si>
  <si>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</si>
  <si>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</si>
  <si>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</si>
  <si>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</si>
  <si>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</si>
  <si>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</si>
  <si>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</si>
  <si>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</si>
  <si>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</si>
  <si>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</si>
  <si>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</si>
  <si>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</si>
  <si>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</si>
  <si>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</si>
  <si>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</si>
  <si>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</si>
  <si>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</si>
  <si>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</si>
  <si>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</si>
  <si>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</si>
  <si>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</si>
  <si>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</si>
  <si>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</si>
  <si>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</si>
  <si>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</si>
  <si>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</si>
  <si>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</si>
  <si>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</si>
  <si>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</si>
  <si>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</si>
  <si>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</si>
  <si>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</si>
  <si>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</si>
  <si>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</si>
  <si>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</si>
  <si>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</si>
  <si>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</si>
  <si>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</si>
  <si>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</si>
  <si>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</si>
  <si>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</si>
  <si>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</si>
  <si>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</si>
  <si>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</si>
  <si>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</si>
  <si>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</si>
  <si>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</si>
  <si>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</si>
  <si>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</si>
  <si>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</si>
  <si>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</si>
  <si>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</si>
  <si>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</si>
  <si>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</si>
  <si>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</si>
  <si>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</si>
  <si>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</si>
  <si>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</si>
  <si>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</si>
  <si>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</si>
  <si>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</si>
  <si>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</si>
  <si>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</si>
  <si>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</si>
  <si>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</si>
  <si>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</si>
  <si>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</si>
  <si>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</si>
  <si>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</si>
  <si>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</si>
  <si>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</si>
  <si>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</si>
  <si>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</si>
  <si>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</si>
  <si>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</si>
  <si>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</si>
  <si>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</si>
  <si>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</si>
  <si>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</si>
  <si>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</si>
  <si>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</si>
  <si>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</si>
  <si>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</si>
  <si>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</si>
  <si>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</si>
  <si>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</si>
  <si>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</si>
  <si>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</si>
  <si>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</si>
  <si>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</si>
  <si>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</si>
  <si>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</si>
  <si>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</si>
  <si>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</si>
  <si>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</si>
  <si>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</si>
  <si>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</si>
  <si>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</si>
  <si>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</si>
  <si>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</si>
  <si>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</si>
  <si>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</si>
  <si>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</si>
  <si>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</si>
  <si>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</si>
  <si>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</si>
  <si>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</si>
  <si>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</si>
  <si>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</si>
  <si>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</si>
  <si>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</si>
  <si>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</si>
  <si>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</si>
  <si>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</si>
  <si>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</si>
  <si>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</si>
  <si>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</si>
  <si>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</si>
  <si>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</si>
  <si>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</si>
  <si>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</si>
  <si>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</si>
  <si>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</si>
  <si>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</si>
  <si>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</si>
  <si>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</si>
  <si>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</si>
  <si>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</si>
  <si>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</si>
  <si>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</si>
  <si>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</si>
  <si>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</si>
  <si>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</si>
  <si>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</si>
  <si>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</si>
  <si>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</si>
  <si>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</si>
  <si>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</si>
  <si>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</si>
  <si>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</si>
  <si>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</si>
  <si>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</si>
  <si>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</si>
  <si>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</si>
  <si>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</si>
  <si>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</si>
  <si>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</si>
  <si>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</si>
  <si>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</si>
  <si>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</si>
  <si>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</si>
  <si>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</si>
  <si>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</si>
  <si>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</si>
  <si>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</si>
  <si>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</si>
  <si>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</si>
  <si>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</si>
  <si>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</si>
  <si>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</si>
  <si>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</si>
  <si>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</si>
  <si>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</si>
  <si>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</si>
  <si>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</si>
  <si>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</si>
  <si>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</si>
  <si>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</si>
  <si>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</si>
  <si>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</si>
  <si>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</si>
  <si>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</si>
  <si>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</si>
  <si>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</si>
  <si>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</si>
  <si>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</si>
  <si>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</si>
  <si>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</si>
  <si>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</si>
  <si>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</si>
  <si>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</si>
  <si>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</si>
  <si>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</si>
  <si>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</si>
  <si>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</si>
  <si>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</si>
  <si>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</si>
  <si>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</si>
  <si>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</si>
  <si>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</si>
  <si>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</si>
  <si>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</si>
  <si>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</si>
  <si>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</si>
  <si>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</si>
  <si>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</si>
  <si>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</si>
  <si>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</si>
  <si>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</si>
  <si>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</si>
  <si>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</si>
  <si>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</si>
  <si>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</si>
  <si>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</si>
  <si>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</si>
  <si>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</si>
  <si>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</si>
  <si>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</si>
  <si>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</si>
  <si>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</si>
  <si>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</si>
  <si>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</si>
  <si>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</si>
  <si>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</si>
  <si>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</si>
  <si>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</si>
  <si>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</si>
  <si>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</si>
  <si>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</si>
  <si>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</si>
  <si>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</si>
  <si>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</si>
  <si>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</si>
  <si>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</si>
  <si>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</si>
  <si>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</si>
  <si>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</si>
  <si>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</si>
  <si>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</si>
  <si>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</si>
  <si>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</si>
  <si>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</si>
  <si>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</si>
  <si>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</si>
  <si>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</si>
  <si>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</si>
  <si>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</si>
  <si>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</si>
  <si>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</si>
  <si>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</si>
  <si>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</si>
  <si>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</si>
  <si>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</si>
  <si>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</si>
  <si>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</si>
  <si>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</si>
  <si>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</si>
  <si>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</si>
  <si>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</si>
  <si>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</si>
  <si>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</si>
  <si>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</si>
  <si>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</si>
  <si>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</si>
  <si>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</si>
  <si>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</si>
  <si>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</si>
  <si>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</si>
  <si>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</si>
  <si>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</si>
  <si>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</si>
  <si>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</si>
  <si>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</si>
  <si>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</si>
  <si>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</si>
  <si>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</si>
  <si>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</si>
  <si>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</si>
  <si>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</si>
  <si>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</si>
  <si>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</si>
  <si>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</si>
  <si>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</si>
  <si>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</si>
  <si>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</si>
  <si>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</si>
  <si>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</si>
  <si>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</si>
  <si>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</si>
  <si>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</si>
  <si>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</si>
  <si>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</si>
  <si>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</si>
  <si>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</si>
  <si>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</si>
  <si>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</si>
  <si>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</si>
  <si>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</si>
  <si>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</si>
  <si>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</si>
  <si>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</si>
  <si>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</si>
  <si>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</si>
  <si>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</si>
  <si>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</si>
  <si>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</si>
  <si>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</si>
  <si>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</si>
  <si>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</si>
  <si>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</si>
  <si>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</si>
  <si>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</si>
  <si>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</si>
  <si>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</si>
  <si>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</si>
  <si>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</si>
  <si>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</si>
  <si>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</si>
  <si>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</si>
  <si>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</si>
  <si>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</si>
  <si>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</si>
  <si>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</si>
  <si>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</si>
  <si>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</si>
  <si>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</si>
  <si>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</si>
  <si>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</si>
  <si>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</si>
  <si>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</si>
  <si>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</si>
  <si>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</si>
  <si>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</si>
  <si>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</si>
  <si>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</si>
  <si>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</si>
  <si>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</si>
  <si>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</si>
  <si>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</si>
  <si>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</si>
  <si>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</si>
  <si>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</si>
  <si>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</si>
  <si>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</si>
  <si>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</si>
  <si>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</si>
  <si>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</si>
  <si>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</si>
  <si>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</si>
  <si>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</si>
  <si>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</si>
  <si>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</si>
  <si>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</si>
  <si>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</si>
  <si>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</si>
  <si>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</si>
  <si>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</si>
  <si>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</si>
  <si>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</si>
  <si>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</si>
  <si>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</si>
  <si>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</si>
  <si>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</si>
  <si>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</si>
  <si>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</si>
  <si>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</si>
  <si>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</si>
  <si>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</si>
  <si>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</si>
  <si>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</si>
  <si>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</si>
  <si>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</si>
  <si>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</si>
  <si>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</si>
  <si>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</si>
  <si>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</si>
  <si>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</si>
  <si>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</si>
  <si>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</si>
  <si>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</si>
  <si>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</si>
  <si>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</si>
  <si>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</si>
  <si>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</si>
  <si>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</si>
  <si>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</si>
  <si>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</si>
  <si>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</si>
  <si>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</si>
  <si>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</si>
  <si>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</si>
  <si>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</si>
  <si>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</si>
  <si>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</si>
  <si>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</si>
  <si>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</si>
  <si>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</si>
  <si>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</si>
  <si>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</si>
  <si>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</si>
  <si>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</si>
  <si>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</si>
  <si>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</si>
  <si>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</si>
  <si>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</si>
  <si>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</si>
  <si>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</si>
  <si>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</si>
  <si>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</si>
  <si>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</si>
  <si>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</si>
  <si>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</si>
  <si>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</si>
  <si>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</si>
  <si>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</si>
  <si>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</si>
  <si>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</si>
  <si>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</si>
  <si>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</si>
  <si>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</si>
  <si>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</si>
  <si>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</si>
  <si>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</si>
  <si>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</si>
  <si>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</si>
  <si>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</si>
  <si>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</si>
  <si>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</si>
  <si>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</si>
  <si>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</si>
  <si>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</si>
  <si>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</si>
  <si>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</si>
  <si>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</si>
  <si>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</si>
  <si>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</si>
  <si>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</si>
  <si>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</si>
  <si>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</si>
  <si>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</si>
  <si>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</si>
  <si>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</si>
  <si>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</si>
  <si>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</si>
  <si>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</si>
  <si>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</si>
  <si>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</si>
  <si>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</si>
  <si>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</si>
  <si>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</si>
  <si>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</si>
  <si>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</si>
  <si>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</si>
  <si>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</si>
  <si>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</si>
  <si>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</si>
  <si>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</si>
  <si>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</si>
  <si>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</si>
  <si>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</si>
  <si>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</si>
  <si>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</si>
  <si>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</si>
  <si>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</si>
  <si>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</si>
  <si>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</si>
  <si>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</si>
  <si>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</si>
  <si>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</si>
  <si>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</si>
  <si>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</si>
  <si>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</si>
  <si>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</si>
  <si>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</si>
  <si>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</si>
  <si>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</si>
  <si>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</si>
  <si>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</si>
  <si>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</si>
  <si>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</si>
  <si>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</si>
  <si>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</si>
  <si>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</si>
  <si>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</si>
  <si>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</si>
  <si>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</si>
  <si>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</si>
  <si>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</si>
  <si>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</si>
  <si>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</si>
  <si>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</si>
  <si>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</si>
  <si>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</si>
  <si>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</si>
  <si>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</si>
  <si>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</si>
  <si>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</si>
  <si>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</si>
  <si>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</si>
  <si>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</si>
  <si>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</si>
  <si>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</si>
  <si>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</si>
  <si>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</si>
  <si>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</si>
  <si>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</si>
  <si>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</si>
  <si>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</si>
  <si>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</si>
  <si>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</si>
  <si>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</si>
  <si>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</si>
  <si>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</si>
  <si>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</si>
  <si>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</si>
  <si>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</si>
  <si>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</si>
  <si>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</si>
  <si>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</si>
  <si>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</si>
  <si>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</si>
  <si>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</si>
  <si>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</si>
  <si>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</si>
  <si>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</si>
  <si>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</si>
  <si>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</si>
  <si>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</si>
  <si>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</si>
  <si>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</si>
  <si>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</si>
  <si>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</si>
  <si>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</si>
  <si>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</si>
  <si>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</si>
  <si>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</si>
  <si>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</si>
  <si>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</si>
  <si>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</si>
  <si>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</si>
  <si>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</si>
  <si>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</si>
  <si>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</si>
  <si>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</si>
  <si>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</si>
  <si>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</si>
  <si>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</si>
  <si>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</si>
  <si>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</si>
  <si>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</si>
  <si>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</si>
  <si>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</si>
  <si>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</si>
  <si>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</si>
  <si>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</si>
  <si>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</si>
  <si>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</si>
  <si>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</si>
  <si>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</si>
  <si>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</si>
  <si>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</si>
  <si>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</si>
  <si>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</si>
  <si>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</si>
  <si>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</si>
  <si>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</si>
  <si>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</si>
  <si>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</si>
  <si>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</si>
  <si>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</si>
  <si>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</si>
  <si>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</si>
  <si>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</si>
  <si>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</si>
  <si>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</si>
  <si>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</si>
  <si>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</si>
  <si>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</si>
  <si>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</si>
  <si>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</si>
  <si>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</si>
  <si>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</si>
  <si>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</si>
  <si>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</si>
  <si>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</si>
  <si>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</si>
  <si>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</si>
  <si>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</si>
  <si>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</si>
  <si>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</si>
  <si>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</si>
  <si>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</si>
  <si>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</si>
  <si>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</si>
  <si>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</si>
  <si>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</si>
  <si>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</si>
  <si>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</si>
  <si>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</si>
  <si>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</si>
  <si>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</si>
  <si>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</si>
  <si>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</si>
  <si>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</si>
  <si>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</si>
  <si>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</si>
  <si>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</si>
  <si>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</si>
  <si>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</si>
  <si>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</si>
  <si>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</si>
  <si>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</si>
  <si>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</si>
  <si>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</si>
  <si>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</si>
  <si>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</si>
  <si>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</si>
  <si>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</si>
  <si>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</si>
  <si>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</si>
  <si>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</si>
  <si>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</si>
  <si>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</si>
  <si>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</si>
  <si>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</si>
  <si>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</si>
  <si>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</si>
  <si>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</si>
  <si>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</si>
  <si>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</si>
  <si>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</si>
  <si>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</si>
  <si>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</si>
  <si>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</si>
  <si>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</si>
  <si>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</si>
  <si>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</si>
  <si>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</si>
  <si>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</si>
  <si>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</si>
  <si>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</si>
  <si>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</si>
  <si>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</si>
  <si>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</si>
  <si>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</si>
  <si>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</si>
  <si>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</si>
  <si>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</si>
  <si>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</si>
  <si>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</si>
  <si>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</si>
  <si>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</si>
  <si>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</si>
  <si>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</si>
  <si>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</si>
  <si>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</si>
  <si>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</si>
  <si>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</si>
  <si>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</si>
  <si>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</si>
  <si>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</si>
  <si>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</si>
  <si>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</si>
  <si>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</si>
  <si>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</si>
  <si>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</si>
  <si>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</si>
  <si>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</si>
  <si>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</si>
  <si>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</si>
  <si>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</si>
  <si>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</si>
  <si>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</si>
  <si>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</si>
  <si>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</si>
  <si>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</si>
  <si>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</si>
  <si>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</si>
  <si>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</si>
  <si>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</si>
  <si>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</si>
  <si>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</si>
  <si>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</si>
  <si>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</si>
  <si>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</si>
  <si>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</si>
  <si>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</si>
  <si>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</si>
  <si>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</si>
  <si>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</si>
  <si>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</si>
  <si>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</si>
  <si>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</si>
  <si>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</si>
  <si>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</si>
  <si>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</si>
  <si>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</si>
  <si>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</si>
  <si>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</si>
  <si>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</si>
  <si>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</si>
  <si>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</si>
  <si>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</si>
  <si>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</si>
  <si>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</si>
  <si>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</si>
  <si>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</si>
  <si>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</si>
  <si>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</si>
  <si>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</si>
  <si>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</si>
  <si>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</si>
  <si>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</si>
  <si>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</si>
  <si>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</si>
  <si>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</si>
  <si>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</si>
  <si>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</si>
  <si>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</si>
  <si>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</si>
  <si>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</si>
  <si>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</si>
  <si>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</si>
  <si>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</si>
  <si>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</si>
  <si>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</si>
  <si>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</si>
  <si>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</si>
  <si>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</si>
  <si>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</si>
  <si>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</si>
  <si>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</si>
  <si>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</si>
  <si>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</si>
  <si>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</si>
  <si>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</si>
  <si>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</si>
  <si>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</si>
  <si>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</si>
  <si>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</si>
  <si>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</si>
  <si>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</si>
  <si>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</si>
  <si>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</si>
  <si>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</si>
  <si>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</si>
  <si>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</si>
  <si>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</si>
  <si>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</si>
  <si>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</si>
  <si>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</si>
  <si>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</si>
  <si>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</si>
  <si>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</si>
  <si>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</si>
  <si>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</si>
  <si>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</si>
  <si>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</si>
  <si>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</si>
  <si>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</si>
  <si>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</si>
  <si>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</si>
  <si>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</si>
  <si>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</si>
  <si>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</si>
  <si>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</si>
  <si>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</si>
  <si>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</si>
  <si>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</si>
  <si>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</si>
  <si>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</si>
  <si>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</si>
  <si>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</si>
  <si>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</si>
  <si>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</si>
  <si>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</si>
  <si>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</si>
  <si>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</si>
  <si>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</si>
  <si>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</si>
  <si>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</si>
  <si>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</si>
  <si>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</si>
  <si>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</si>
  <si>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</si>
  <si>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</si>
  <si>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</si>
  <si>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</si>
  <si>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</si>
  <si>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</si>
  <si>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</si>
  <si>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</si>
  <si>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</si>
  <si>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</si>
  <si>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</si>
  <si>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</si>
  <si>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</si>
  <si>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</si>
  <si>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</si>
  <si>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</si>
  <si>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</si>
  <si>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</si>
  <si>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</si>
  <si>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</si>
  <si>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</si>
  <si>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</si>
  <si>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</si>
  <si>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</si>
  <si>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</si>
  <si>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</si>
  <si>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</si>
  <si>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</si>
  <si>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</si>
  <si>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</si>
  <si>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</si>
  <si>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</si>
  <si>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</si>
  <si>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</si>
  <si>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</si>
  <si>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</si>
  <si>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</si>
  <si>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</si>
  <si>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</si>
  <si>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</si>
  <si>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</si>
  <si>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</si>
  <si>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</si>
  <si>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</si>
  <si>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</si>
  <si>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</si>
  <si>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</si>
  <si>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</si>
  <si>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</si>
  <si>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</si>
  <si>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</si>
  <si>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</si>
  <si>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</si>
  <si>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</si>
  <si>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</si>
  <si>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</si>
  <si>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</si>
  <si>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</si>
  <si>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</si>
  <si>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</si>
  <si>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</si>
  <si>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</si>
  <si>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</si>
  <si>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</si>
  <si>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</si>
  <si>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</si>
  <si>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</si>
  <si>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</si>
  <si>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</si>
  <si>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</si>
  <si>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</si>
  <si>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</si>
  <si>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</si>
  <si>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</si>
  <si>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</si>
  <si>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</si>
  <si>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</si>
  <si>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</si>
  <si>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</si>
  <si>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</si>
  <si>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</si>
  <si>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</si>
  <si>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</si>
  <si>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</si>
  <si>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</si>
  <si>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</si>
  <si>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</si>
  <si>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</si>
  <si>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</si>
  <si>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</si>
  <si>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</si>
  <si>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</si>
  <si>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</si>
  <si>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</si>
  <si>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</si>
  <si>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</si>
  <si>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</si>
  <si>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</si>
  <si>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</si>
  <si>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</si>
  <si>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</si>
  <si>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</si>
  <si>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</si>
  <si>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</si>
  <si>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</si>
  <si>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</si>
  <si>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</si>
  <si>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</si>
  <si>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</si>
  <si>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</si>
  <si>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</si>
  <si>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</si>
  <si>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</si>
  <si>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</si>
  <si>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</si>
  <si>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</si>
  <si>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</si>
  <si>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</si>
  <si>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</si>
  <si>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</si>
  <si>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</si>
  <si>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</si>
  <si>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</si>
  <si>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</si>
  <si>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</si>
  <si>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</si>
  <si>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</si>
  <si>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</si>
  <si>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</si>
  <si>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</si>
  <si>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</si>
  <si>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</si>
  <si>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</si>
  <si>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</si>
  <si>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</si>
  <si>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</si>
  <si>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</si>
  <si>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</si>
  <si>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</si>
  <si>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</si>
  <si>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</si>
  <si>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</si>
  <si>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</si>
  <si>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</si>
  <si>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</si>
  <si>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</si>
  <si>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</si>
  <si>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</si>
  <si>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</si>
  <si>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</si>
  <si>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</si>
  <si>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</si>
  <si>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</si>
  <si>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</si>
  <si>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</si>
  <si>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</si>
  <si>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</si>
  <si>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</si>
  <si>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</si>
  <si>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</si>
  <si>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</si>
  <si>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</si>
  <si>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</si>
  <si>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</si>
  <si>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</si>
  <si>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</si>
  <si>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</si>
  <si>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</si>
  <si>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</si>
  <si>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</si>
  <si>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</si>
  <si>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</si>
  <si>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</si>
  <si>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</si>
  <si>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</si>
  <si>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</si>
  <si>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</si>
  <si>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</si>
  <si>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</si>
  <si>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</si>
  <si>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</si>
  <si>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</si>
  <si>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</si>
  <si>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</si>
  <si>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</si>
  <si>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</si>
  <si>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</si>
  <si>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</si>
  <si>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</si>
  <si>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</si>
  <si>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</si>
  <si>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</si>
  <si>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</si>
  <si>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</si>
  <si>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</si>
  <si>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</si>
  <si>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</si>
  <si>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</si>
  <si>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</si>
  <si>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</si>
  <si>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</si>
  <si>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</si>
  <si>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</si>
  <si>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</si>
  <si>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</si>
  <si>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</si>
  <si>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</si>
  <si>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</si>
  <si>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</si>
  <si>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</si>
  <si>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</si>
  <si>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</si>
  <si>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</si>
  <si>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</si>
  <si>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</si>
  <si>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</si>
  <si>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</si>
  <si>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</si>
  <si>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</si>
  <si>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</si>
  <si>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</si>
  <si>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</si>
  <si>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</si>
  <si>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</si>
  <si>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</si>
  <si>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</si>
  <si>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</si>
  <si>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</si>
  <si>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</si>
  <si>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</si>
  <si>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</si>
  <si>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</si>
  <si>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</si>
  <si>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</si>
  <si>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</si>
  <si>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</si>
  <si>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</si>
  <si>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</si>
  <si>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</si>
  <si>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</si>
  <si>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</si>
  <si>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</si>
  <si>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</si>
  <si>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</si>
  <si>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</si>
  <si>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</si>
  <si>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</si>
  <si>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</si>
  <si>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</si>
  <si>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</si>
  <si>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</si>
  <si>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</si>
  <si>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</si>
  <si>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</si>
  <si>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</si>
  <si>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</si>
  <si>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</si>
  <si>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</si>
  <si>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</si>
  <si>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</si>
  <si>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</si>
  <si>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</si>
  <si>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</si>
  <si>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</si>
  <si>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</si>
  <si>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</si>
  <si>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</si>
  <si>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</si>
  <si>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</si>
  <si>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</si>
  <si>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</si>
  <si>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</si>
  <si>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</si>
  <si>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</si>
  <si>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</si>
  <si>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</si>
  <si>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</si>
  <si>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</si>
  <si>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</si>
  <si>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</si>
  <si>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</si>
  <si>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</si>
  <si>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</si>
  <si>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</si>
  <si>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</si>
  <si>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</si>
  <si>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</si>
  <si>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</si>
  <si>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</si>
  <si>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</si>
  <si>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</si>
  <si>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</si>
  <si>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</si>
  <si>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</si>
  <si>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</si>
  <si>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</si>
  <si>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</si>
  <si>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</si>
  <si>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</si>
  <si>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</si>
  <si>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</si>
  <si>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</si>
  <si>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</si>
  <si>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</si>
  <si>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</si>
  <si>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</si>
  <si>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</si>
  <si>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</si>
  <si>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</si>
  <si>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</si>
  <si>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</si>
  <si>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</si>
  <si>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</si>
  <si>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</si>
  <si>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</si>
  <si>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</si>
  <si>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</si>
  <si>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</si>
  <si>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</si>
  <si>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</si>
  <si>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</si>
  <si>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</si>
  <si>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</si>
  <si>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</si>
  <si>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</si>
  <si>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</si>
  <si>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</si>
  <si>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</si>
  <si>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</si>
  <si>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</si>
  <si>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</si>
  <si>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</si>
  <si>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</si>
  <si>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</si>
  <si>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</si>
  <si>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</si>
  <si>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</si>
  <si>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</si>
  <si>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</si>
  <si>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</si>
  <si>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</si>
  <si>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</si>
  <si>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</si>
  <si>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</si>
  <si>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</si>
  <si>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</si>
  <si>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</si>
  <si>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</si>
  <si>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</si>
  <si>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</si>
  <si>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</si>
  <si>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</si>
  <si>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</si>
  <si>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</si>
  <si>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</si>
  <si>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</si>
  <si>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</si>
  <si>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</si>
  <si>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</si>
  <si>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</si>
  <si>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</si>
  <si>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</si>
  <si>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</si>
  <si>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</si>
  <si>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</si>
  <si>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</si>
  <si>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</si>
  <si>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</si>
  <si>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</si>
  <si>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</si>
  <si>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</si>
  <si>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</si>
  <si>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</si>
  <si>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</si>
  <si>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</si>
  <si>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</si>
  <si>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</si>
  <si>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</si>
  <si>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</si>
  <si>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</si>
  <si>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</si>
  <si>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</si>
  <si>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</si>
  <si>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</si>
  <si>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</si>
  <si>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</si>
  <si>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</si>
  <si>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</si>
  <si>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</si>
  <si>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</si>
  <si>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</si>
  <si>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</si>
  <si>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</si>
  <si>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</si>
  <si>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</si>
  <si>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</si>
  <si>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</si>
  <si>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</si>
  <si>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</si>
  <si>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</si>
  <si>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</si>
  <si>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</si>
  <si>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</si>
  <si>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</si>
  <si>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</si>
  <si>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</si>
  <si>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</si>
  <si>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</si>
  <si>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</si>
  <si>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</si>
  <si>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</si>
  <si>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</si>
  <si>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</si>
  <si>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</si>
  <si>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</si>
  <si>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</si>
  <si>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</si>
  <si>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</si>
  <si>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</si>
  <si>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</si>
  <si>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</si>
  <si>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</si>
  <si>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</si>
  <si>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</si>
  <si>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</si>
  <si>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</si>
  <si>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</si>
  <si>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</si>
  <si>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</si>
  <si>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</si>
  <si>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</si>
  <si>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</si>
  <si>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</si>
  <si>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</si>
  <si>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</si>
  <si>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</si>
  <si>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</si>
  <si>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</si>
  <si>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</si>
  <si>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</si>
  <si>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</si>
  <si>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</si>
  <si>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</si>
  <si>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</si>
  <si>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</si>
  <si>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</si>
  <si>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</si>
  <si>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</si>
  <si>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</si>
  <si>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</si>
  <si>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</si>
  <si>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</si>
  <si>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</si>
  <si>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</si>
  <si>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</si>
  <si>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</si>
  <si>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</si>
  <si>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</si>
  <si>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</si>
  <si>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</si>
  <si>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</si>
  <si>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</si>
  <si>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</si>
  <si>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</si>
  <si>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</si>
  <si>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</si>
  <si>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</si>
  <si>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</si>
  <si>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</si>
  <si>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</si>
  <si>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</si>
  <si>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</si>
  <si>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</si>
  <si>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</si>
  <si>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</si>
  <si>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</si>
  <si>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</si>
  <si>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</si>
  <si>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</si>
  <si>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</si>
  <si>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</si>
  <si>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</si>
  <si>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</si>
  <si>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</si>
  <si>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</si>
  <si>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</si>
  <si>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</si>
  <si>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</si>
  <si>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</si>
  <si>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</si>
  <si>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</si>
  <si>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</si>
  <si>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</si>
  <si>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</si>
  <si>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</si>
  <si>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</si>
  <si>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</si>
  <si>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</si>
  <si>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</si>
  <si>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</si>
  <si>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</si>
  <si>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</si>
  <si>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</si>
  <si>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</si>
  <si>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</si>
  <si>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</si>
  <si>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</si>
  <si>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</si>
  <si>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</si>
  <si>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</si>
  <si>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</si>
  <si>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</si>
  <si>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</si>
  <si>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</si>
  <si>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</si>
  <si>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</si>
  <si>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</si>
  <si>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</si>
  <si>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</si>
  <si>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</si>
  <si>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</si>
  <si>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</si>
  <si>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</si>
  <si>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</si>
  <si>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</si>
  <si>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</si>
  <si>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</si>
  <si>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</si>
  <si>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</si>
  <si>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</si>
  <si>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</si>
  <si>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</si>
  <si>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</si>
  <si>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</si>
  <si>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</si>
  <si>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</si>
  <si>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</si>
  <si>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</si>
  <si>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</si>
  <si>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</si>
  <si>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</si>
  <si>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</si>
  <si>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</si>
  <si>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</si>
  <si>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</si>
  <si>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</si>
  <si>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</si>
  <si>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</si>
  <si>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</si>
  <si>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</si>
  <si>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</si>
  <si>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</si>
  <si>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</si>
  <si>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</si>
  <si>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</si>
  <si>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</si>
  <si>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</si>
  <si>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</si>
  <si>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</si>
  <si>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</si>
  <si>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</si>
  <si>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</si>
  <si>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</si>
  <si>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</si>
  <si>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</si>
  <si>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</si>
  <si>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</si>
  <si>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</si>
  <si>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</si>
  <si>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</si>
  <si>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</si>
  <si>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</si>
  <si>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</si>
  <si>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</si>
  <si>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</si>
  <si>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</si>
  <si>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</si>
  <si>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</si>
  <si>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</si>
  <si>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</si>
  <si>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</si>
  <si>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</si>
  <si>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</si>
  <si>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</si>
  <si>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</si>
  <si>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</si>
  <si>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</si>
  <si>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</si>
  <si>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</si>
  <si>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</si>
  <si>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</si>
  <si>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</si>
  <si>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</si>
  <si>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</si>
  <si>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</si>
  <si>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</si>
  <si>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</si>
  <si>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</si>
  <si>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</si>
  <si>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</si>
  <si>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</si>
  <si>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</si>
  <si>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</si>
  <si>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</si>
  <si>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</si>
  <si>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</si>
  <si>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</si>
  <si>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</si>
  <si>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</si>
  <si>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</si>
  <si>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</si>
  <si>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</si>
  <si>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</si>
  <si>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</si>
  <si>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</si>
  <si>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</si>
  <si>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</si>
  <si>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</si>
  <si>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</si>
  <si>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</si>
  <si>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</si>
  <si>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</si>
  <si>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</si>
  <si>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</si>
  <si>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</si>
  <si>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</si>
  <si>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</si>
  <si>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</si>
  <si>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</si>
  <si>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</si>
  <si>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</si>
  <si>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</si>
  <si>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</si>
  <si>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</si>
  <si>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</si>
  <si>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</si>
  <si>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</si>
  <si>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</si>
  <si>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</si>
  <si>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</si>
  <si>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</si>
  <si>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</si>
  <si>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</si>
  <si>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</si>
  <si>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</si>
  <si>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</si>
  <si>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</si>
  <si>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</si>
  <si>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</si>
  <si>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</si>
  <si>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</si>
  <si>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</si>
  <si>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</si>
  <si>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</si>
  <si>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</si>
  <si>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</si>
  <si>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</si>
  <si>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</si>
  <si>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</si>
  <si>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</si>
  <si>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</si>
  <si>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</si>
  <si>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</si>
  <si>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</si>
  <si>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</si>
  <si>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</si>
  <si>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</si>
  <si>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</si>
  <si>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</si>
  <si>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</si>
  <si>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</si>
  <si>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</si>
  <si>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</si>
  <si>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</si>
  <si>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</si>
  <si>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</si>
  <si>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</si>
  <si>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</si>
  <si>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</si>
  <si>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</si>
  <si>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</si>
  <si>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</si>
  <si>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</si>
  <si>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</si>
  <si>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</si>
  <si>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</si>
  <si>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</si>
  <si>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</si>
  <si>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</si>
  <si>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</si>
  <si>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</si>
  <si>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</si>
  <si>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</si>
  <si>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</si>
  <si>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</si>
  <si>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</si>
  <si>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</si>
  <si>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</si>
  <si>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</si>
  <si>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</si>
  <si>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</si>
  <si>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</si>
  <si>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</si>
  <si>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</si>
  <si>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</si>
  <si>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</si>
  <si>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</si>
  <si>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</si>
  <si>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</si>
  <si>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</si>
  <si>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</si>
  <si>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</si>
  <si>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</si>
  <si>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</si>
  <si>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</si>
  <si>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</si>
  <si>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</si>
  <si>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</si>
  <si>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</si>
  <si>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</si>
  <si>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</si>
  <si>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</si>
  <si>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</si>
  <si>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</si>
  <si>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</si>
  <si>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</si>
  <si>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</si>
  <si>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</si>
  <si>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</si>
  <si>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</si>
  <si>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</si>
  <si>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</si>
  <si>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</si>
  <si>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</si>
  <si>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</si>
  <si>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</si>
  <si>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</si>
  <si>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</si>
  <si>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</si>
  <si>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</si>
  <si>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</si>
  <si>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</si>
  <si>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</si>
  <si>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</si>
  <si>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</si>
  <si>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</si>
  <si>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</si>
  <si>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</si>
  <si>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</si>
  <si>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</si>
  <si>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</si>
  <si>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</si>
  <si>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</si>
  <si>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</si>
  <si>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</si>
  <si>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</si>
  <si>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</si>
  <si>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</si>
  <si>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</si>
  <si>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</si>
  <si>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</si>
  <si>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</si>
  <si>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</si>
  <si>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</si>
  <si>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</si>
  <si>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</si>
  <si>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</si>
  <si>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</si>
  <si>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</si>
  <si>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</si>
  <si>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</si>
  <si>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</si>
  <si>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</si>
  <si>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</si>
  <si>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</si>
  <si>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</si>
  <si>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</si>
  <si>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</si>
  <si>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</si>
  <si>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</si>
  <si>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</si>
  <si>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</si>
  <si>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</si>
  <si>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</si>
  <si>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</si>
  <si>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</si>
  <si>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</si>
  <si>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</si>
  <si>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</si>
  <si>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</si>
  <si>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</si>
  <si>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</si>
  <si>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</si>
  <si>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</si>
  <si>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</si>
  <si>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</si>
  <si>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</si>
  <si>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</si>
  <si>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</si>
  <si>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</si>
  <si>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</si>
  <si>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</si>
  <si>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</si>
  <si>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</si>
  <si>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</si>
  <si>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</si>
  <si>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</si>
  <si>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</si>
  <si>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</si>
  <si>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</si>
  <si>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</si>
  <si>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</si>
  <si>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</si>
  <si>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</si>
  <si>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</si>
  <si>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</si>
  <si>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</si>
  <si>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</si>
  <si>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</si>
  <si>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</si>
  <si>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</si>
  <si>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</si>
  <si>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</si>
  <si>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</si>
  <si>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</si>
  <si>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</si>
  <si>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</si>
  <si>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</si>
  <si>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</si>
  <si>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</si>
  <si>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</si>
  <si>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</si>
  <si>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</si>
  <si>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</si>
  <si>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</si>
  <si>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</si>
  <si>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</si>
  <si>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</si>
  <si>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</si>
  <si>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</si>
  <si>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</si>
  <si>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</si>
  <si>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</si>
  <si>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</si>
  <si>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</si>
  <si>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</si>
  <si>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</si>
  <si>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</si>
  <si>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</si>
  <si>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</si>
  <si>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</si>
  <si>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</si>
  <si>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</si>
  <si>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</si>
  <si>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</si>
  <si>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</si>
  <si>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</si>
  <si>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</si>
  <si>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</si>
  <si>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</si>
  <si>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</si>
  <si>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</si>
  <si>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</si>
  <si>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</si>
  <si>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</si>
  <si>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</si>
  <si>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</si>
  <si>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</si>
  <si>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</si>
  <si>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</si>
  <si>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</si>
  <si>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</si>
  <si>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</si>
  <si>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</si>
  <si>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</si>
  <si>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</si>
  <si>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</si>
  <si>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</si>
  <si>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</si>
  <si>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</si>
  <si>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</si>
  <si>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</si>
  <si>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</si>
  <si>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</si>
  <si>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</si>
  <si>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</si>
  <si>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</si>
  <si>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</si>
  <si>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</si>
  <si>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</si>
  <si>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</si>
  <si>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</si>
  <si>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</si>
  <si>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</si>
  <si>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</si>
  <si>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</si>
  <si>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</si>
  <si>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</si>
  <si>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</si>
  <si>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</si>
  <si>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</si>
  <si>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</si>
  <si>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</si>
  <si>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</si>
  <si>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</si>
  <si>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</si>
  <si>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</si>
  <si>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</si>
  <si>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</si>
  <si>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</si>
  <si>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</si>
  <si>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</si>
  <si>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</si>
  <si>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</si>
  <si>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</si>
  <si>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</si>
  <si>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</si>
  <si>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</si>
  <si>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</si>
  <si>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</si>
  <si>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</si>
  <si>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</si>
  <si>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</si>
  <si>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</si>
  <si>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</si>
  <si>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</si>
  <si>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</si>
  <si>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</si>
  <si>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</si>
  <si>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</si>
  <si>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</si>
  <si>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</si>
  <si>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</si>
  <si>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</si>
  <si>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</si>
  <si>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</si>
  <si>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</si>
  <si>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</si>
  <si>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</si>
  <si>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</si>
  <si>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</si>
  <si>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</si>
  <si>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</si>
  <si>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</si>
  <si>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</si>
  <si>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</si>
  <si>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</si>
  <si>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</si>
  <si>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</si>
  <si>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</si>
  <si>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</si>
  <si>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</si>
  <si>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</si>
  <si>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</si>
  <si>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</si>
  <si>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</si>
  <si>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</si>
  <si>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</si>
  <si>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</si>
  <si>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</si>
  <si>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</si>
  <si>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</si>
  <si>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</si>
  <si>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</si>
  <si>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</si>
  <si>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</si>
  <si>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</si>
  <si>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</si>
  <si>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</si>
  <si>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</si>
  <si>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</si>
  <si>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</si>
  <si>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</si>
  <si>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</si>
  <si>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</si>
  <si>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</si>
  <si>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</si>
  <si>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</si>
  <si>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</si>
  <si>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</si>
  <si>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</si>
  <si>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</si>
  <si>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</si>
  <si>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</si>
  <si>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</si>
  <si>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</si>
  <si>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</si>
  <si>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</si>
  <si>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</si>
  <si>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</si>
  <si>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</si>
  <si>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</si>
  <si>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</si>
  <si>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</si>
  <si>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</si>
  <si>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</si>
  <si>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</si>
  <si>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</si>
  <si>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</si>
  <si>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</si>
  <si>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</si>
  <si>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</si>
  <si>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</si>
  <si>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</si>
  <si>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</si>
  <si>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</si>
  <si>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</si>
  <si>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</si>
  <si>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</si>
  <si>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</si>
  <si>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</si>
  <si>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</si>
  <si>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</si>
  <si>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</si>
  <si>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</si>
  <si>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</si>
  <si>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</si>
  <si>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</si>
  <si>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</si>
  <si>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</si>
  <si>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</si>
  <si>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</si>
  <si>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</si>
  <si>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</si>
  <si>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</si>
  <si>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</si>
  <si>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</si>
  <si>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</si>
  <si>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</si>
  <si>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</si>
  <si>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</si>
  <si>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</si>
  <si>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</si>
  <si>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</si>
  <si>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</si>
  <si>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</si>
  <si>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</si>
  <si>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</si>
  <si>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</si>
  <si>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</si>
  <si>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</si>
  <si>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</si>
  <si>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</si>
  <si>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</si>
  <si>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</si>
  <si>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</si>
  <si>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</si>
  <si>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</si>
  <si>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</si>
  <si>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</si>
  <si>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</si>
  <si>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</si>
  <si>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</si>
  <si>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</si>
  <si>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</si>
  <si>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</si>
  <si>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</si>
  <si>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</si>
  <si>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</si>
  <si>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</si>
  <si>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</si>
  <si>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</si>
  <si>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</si>
  <si>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</si>
  <si>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</si>
  <si>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</si>
  <si>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</si>
  <si>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</si>
  <si>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</si>
  <si>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</si>
  <si>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</si>
  <si>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</si>
  <si>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</si>
  <si>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</si>
  <si>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</si>
  <si>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</si>
  <si>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</si>
  <si>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</si>
  <si>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</si>
  <si>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</si>
  <si>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</si>
  <si>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</si>
  <si>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</si>
  <si>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</si>
  <si>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</si>
  <si>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</si>
  <si>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</si>
  <si>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</si>
  <si>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</si>
  <si>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</si>
  <si>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</si>
  <si>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</si>
  <si>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</si>
  <si>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</si>
  <si>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</si>
  <si>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</si>
  <si>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</si>
  <si>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</si>
  <si>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</si>
  <si>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</si>
  <si>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</si>
  <si>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</si>
  <si>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</si>
  <si>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</si>
  <si>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</si>
  <si>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</si>
  <si>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</si>
  <si>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</si>
  <si>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</si>
  <si>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</si>
  <si>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</si>
  <si>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</si>
  <si>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</si>
  <si>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</si>
  <si>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</si>
  <si>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</si>
  <si>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</si>
  <si>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</si>
  <si>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</si>
  <si>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</si>
  <si>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</si>
  <si>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</si>
  <si>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</si>
  <si>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</si>
  <si>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</si>
  <si>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</si>
  <si>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</si>
  <si>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</si>
  <si>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</si>
  <si>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</si>
  <si>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</si>
  <si>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</si>
  <si>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</si>
  <si>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</si>
  <si>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</si>
  <si>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</si>
  <si>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</si>
  <si>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</si>
  <si>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</si>
  <si>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</si>
  <si>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</si>
  <si>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</si>
  <si>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</si>
  <si>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</si>
  <si>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</si>
  <si>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</si>
  <si>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</si>
  <si>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</si>
  <si>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</si>
  <si>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</si>
  <si>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</si>
  <si>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</si>
  <si>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</si>
  <si>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</si>
  <si>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</si>
  <si>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</si>
  <si>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</si>
  <si>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</si>
  <si>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</si>
  <si>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</si>
  <si>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</si>
  <si>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</si>
  <si>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</si>
  <si>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</si>
  <si>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</si>
  <si>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</si>
  <si>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</si>
  <si>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</si>
  <si>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</si>
  <si>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</si>
  <si>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</si>
  <si>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</si>
  <si>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</si>
  <si>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</si>
  <si>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</si>
  <si>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</si>
  <si>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</si>
  <si>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</si>
  <si>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</si>
  <si>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</si>
  <si>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</si>
  <si>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</si>
  <si>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</si>
  <si>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</si>
  <si>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</si>
  <si>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</si>
  <si>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</si>
  <si>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</si>
  <si>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</si>
  <si>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</si>
  <si>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</si>
  <si>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</si>
  <si>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</si>
  <si>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</si>
  <si>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</si>
  <si>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</si>
  <si>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</si>
  <si>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</si>
  <si>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</si>
  <si>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</si>
  <si>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</si>
  <si>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</si>
  <si>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</si>
  <si>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</si>
  <si>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</si>
  <si>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</si>
  <si>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</si>
  <si>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</si>
  <si>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</si>
  <si>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</si>
  <si>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</si>
  <si>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</si>
  <si>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</si>
  <si>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</si>
  <si>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</si>
  <si>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</si>
  <si>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</si>
  <si>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</si>
  <si>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</si>
  <si>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</si>
  <si>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</si>
  <si>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</si>
  <si>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</si>
  <si>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</si>
  <si>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</si>
  <si>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</si>
  <si>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</si>
  <si>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</si>
  <si>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</si>
  <si>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</si>
  <si>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</si>
  <si>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</si>
  <si>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</si>
  <si>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</si>
  <si>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</si>
  <si>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</si>
  <si>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</si>
  <si>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</si>
  <si>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</si>
  <si>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</si>
  <si>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</si>
  <si>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</si>
  <si>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</si>
  <si>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</si>
  <si>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</si>
  <si>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</si>
  <si>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</si>
  <si>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</si>
  <si>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</si>
  <si>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</si>
  <si>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</si>
  <si>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</si>
  <si>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</si>
  <si>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</si>
  <si>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</si>
  <si>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</si>
  <si>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</si>
  <si>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</si>
  <si>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</si>
  <si>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</si>
  <si>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</si>
  <si>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</si>
  <si>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</si>
  <si>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</si>
  <si>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</si>
  <si>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</si>
  <si>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</si>
  <si>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</si>
  <si>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</si>
  <si>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</si>
  <si>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</si>
  <si>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</si>
  <si>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</si>
  <si>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</si>
  <si>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</si>
  <si>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</si>
  <si>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</si>
  <si>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</si>
  <si>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</si>
  <si>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</si>
  <si>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</si>
  <si>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</si>
  <si>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</si>
  <si>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</si>
  <si>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</si>
  <si>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</si>
  <si>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</si>
  <si>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</si>
  <si>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</si>
  <si>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</si>
  <si>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</si>
  <si>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</si>
  <si>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</si>
  <si>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</si>
  <si>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</si>
  <si>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</si>
  <si>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</si>
  <si>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</si>
  <si>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</si>
  <si>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</si>
  <si>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</si>
  <si>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</si>
  <si>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</si>
  <si>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</si>
  <si>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</si>
  <si>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</si>
  <si>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</si>
  <si>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</si>
  <si>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</si>
  <si>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</si>
  <si>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</si>
  <si>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</si>
  <si>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</si>
  <si>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</si>
  <si>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</si>
  <si>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</si>
  <si>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</si>
  <si>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</si>
  <si>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</si>
  <si>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</si>
  <si>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</si>
  <si>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</si>
  <si>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</si>
  <si>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</si>
  <si>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</si>
  <si>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</si>
  <si>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</si>
  <si>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</si>
  <si>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</si>
  <si>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</si>
  <si>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</si>
  <si>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</si>
  <si>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</si>
  <si>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</si>
  <si>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</si>
  <si>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</si>
  <si>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</si>
  <si>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</si>
  <si>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</si>
  <si>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</si>
  <si>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</si>
  <si>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</si>
  <si>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</si>
  <si>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</si>
  <si>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</si>
  <si>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</si>
  <si>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</si>
  <si>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</si>
  <si>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</si>
  <si>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</si>
  <si>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</si>
  <si>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</si>
  <si>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</si>
  <si>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</si>
  <si>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</si>
  <si>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</si>
  <si>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</si>
  <si>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</si>
  <si>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</si>
  <si>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</si>
  <si>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</si>
  <si>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</si>
  <si>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</si>
  <si>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</si>
  <si>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</si>
  <si>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</si>
  <si>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</si>
  <si>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</si>
  <si>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</si>
  <si>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</si>
  <si>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</si>
  <si>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</si>
  <si>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</si>
  <si>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</si>
  <si>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</si>
  <si>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</si>
  <si>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</si>
  <si>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</si>
  <si>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</si>
  <si>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</si>
  <si>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</si>
  <si>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</si>
  <si>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</si>
  <si>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</si>
  <si>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</si>
  <si>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</si>
  <si>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</si>
  <si>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</si>
  <si>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</si>
  <si>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</si>
  <si>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</si>
  <si>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</si>
  <si>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</si>
  <si>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</si>
  <si>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</si>
  <si>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</si>
  <si>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</si>
  <si>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</si>
  <si>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</si>
  <si>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</si>
  <si>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</si>
  <si>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</si>
  <si>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</si>
  <si>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</si>
  <si>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</si>
  <si>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</si>
  <si>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</si>
  <si>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</si>
  <si>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</si>
  <si>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</si>
  <si>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</si>
  <si>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</si>
  <si>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</si>
  <si>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</si>
  <si>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</si>
  <si>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</si>
  <si>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</si>
  <si>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</si>
  <si>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</si>
  <si>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</si>
  <si>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</si>
  <si>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</si>
  <si>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</si>
  <si>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</si>
  <si>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</si>
  <si>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</si>
  <si>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</si>
  <si>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</si>
  <si>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</si>
  <si>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</si>
  <si>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</si>
  <si>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</si>
  <si>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</si>
  <si>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</si>
  <si>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</si>
  <si>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</si>
  <si>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</si>
  <si>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</si>
  <si>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</si>
  <si>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</si>
  <si>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</si>
  <si>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</si>
  <si>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</si>
  <si>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</si>
  <si>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</si>
  <si>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</si>
  <si>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</si>
  <si>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</si>
  <si>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</si>
  <si>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</si>
  <si>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</si>
  <si>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</si>
  <si>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</si>
  <si>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</si>
  <si>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</si>
  <si>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</si>
  <si>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</si>
  <si>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</si>
  <si>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</si>
  <si>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</si>
  <si>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</si>
  <si>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</si>
  <si>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</si>
  <si>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</si>
  <si>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</si>
  <si>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</si>
  <si>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</si>
  <si>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</si>
  <si>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</si>
  <si>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</si>
  <si>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</si>
  <si>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</si>
  <si>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</si>
  <si>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</si>
  <si>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</si>
  <si>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</si>
  <si>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</si>
  <si>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</si>
  <si>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</si>
  <si>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</si>
  <si>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</si>
  <si>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</si>
  <si>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</si>
  <si>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</si>
  <si>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</si>
  <si>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</si>
  <si>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</si>
  <si>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</si>
  <si>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</si>
  <si>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</si>
  <si>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</si>
  <si>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</si>
  <si>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</si>
  <si>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</si>
  <si>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</si>
  <si>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</si>
  <si>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</si>
  <si>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</si>
  <si>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</si>
  <si>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</si>
  <si>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</si>
  <si>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</si>
  <si>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</si>
  <si>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</si>
  <si>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</si>
  <si>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</si>
  <si>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</si>
  <si>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</si>
  <si>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</si>
  <si>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</si>
  <si>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</si>
  <si>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</si>
  <si>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</si>
  <si>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</si>
  <si>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</si>
  <si>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</si>
  <si>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</si>
  <si>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</si>
  <si>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</si>
  <si>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</si>
  <si>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</si>
  <si>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</si>
  <si>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</si>
  <si>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</si>
  <si>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</si>
  <si>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</si>
  <si>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</si>
  <si>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</si>
  <si>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</si>
  <si>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</si>
  <si>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</si>
  <si>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</si>
  <si>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</si>
  <si>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</si>
  <si>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</si>
  <si>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</si>
  <si>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</si>
  <si>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</si>
  <si>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</si>
  <si>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</si>
  <si>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</si>
  <si>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</si>
  <si>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</si>
  <si>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</si>
  <si>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</si>
  <si>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</si>
  <si>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</si>
  <si>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</si>
  <si>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</si>
  <si>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</si>
  <si>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</si>
  <si>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</si>
  <si>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</si>
  <si>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</si>
  <si>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</si>
  <si>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</si>
  <si>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</si>
  <si>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</si>
  <si>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</si>
  <si>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</si>
  <si>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</si>
  <si>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</si>
  <si>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</si>
  <si>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</si>
  <si>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</si>
  <si>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</si>
  <si>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</si>
  <si>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</si>
  <si>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</si>
  <si>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</si>
  <si>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</si>
  <si>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</si>
  <si>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</si>
  <si>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</si>
  <si>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</si>
  <si>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</si>
  <si>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</si>
  <si>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</si>
  <si>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</si>
  <si>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</si>
  <si>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</si>
  <si>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</si>
  <si>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</si>
  <si>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</si>
  <si>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</si>
  <si>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</si>
  <si>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</si>
  <si>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</si>
  <si>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</si>
  <si>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</si>
  <si>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</si>
  <si>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</si>
  <si>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</si>
  <si>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</si>
  <si>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</si>
  <si>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</si>
  <si>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</si>
  <si>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</si>
  <si>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</si>
  <si>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</si>
  <si>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</si>
  <si>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</si>
  <si>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</si>
  <si>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</si>
  <si>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</si>
  <si>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</si>
  <si>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</si>
  <si>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</si>
  <si>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</si>
  <si>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</si>
  <si>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</si>
  <si>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</si>
  <si>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</si>
  <si>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</si>
  <si>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</si>
  <si>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</si>
  <si>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</si>
  <si>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</si>
  <si>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</si>
  <si>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</si>
  <si>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</si>
  <si>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</si>
  <si>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</si>
  <si>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</si>
  <si>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</si>
  <si>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</si>
  <si>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</si>
  <si>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</si>
  <si>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</si>
  <si>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</si>
  <si>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</si>
  <si>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</si>
  <si>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</si>
  <si>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</si>
  <si>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</si>
  <si>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</si>
  <si>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</si>
  <si>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</si>
  <si>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</si>
  <si>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</si>
  <si>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</si>
  <si>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</si>
  <si>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</si>
  <si>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</si>
  <si>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</si>
  <si>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</si>
  <si>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</si>
  <si>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</si>
  <si>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</si>
  <si>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</si>
  <si>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</si>
  <si>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</si>
  <si>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</si>
  <si>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</si>
  <si>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</si>
  <si>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</si>
  <si>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</si>
  <si>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</si>
  <si>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</si>
  <si>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</si>
  <si>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</si>
  <si>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</si>
  <si>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</si>
  <si>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</si>
  <si>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</si>
  <si>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</si>
  <si>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</si>
  <si>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</si>
  <si>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</si>
  <si>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</si>
  <si>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</si>
  <si>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</si>
  <si>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</si>
  <si>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</si>
  <si>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</si>
  <si>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</si>
  <si>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</si>
  <si>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</si>
  <si>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</si>
  <si>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</si>
  <si>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</si>
  <si>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</si>
  <si>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</si>
  <si>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</si>
  <si>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</si>
  <si>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</si>
  <si>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</si>
  <si>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</si>
  <si>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</si>
  <si>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</si>
  <si>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</si>
  <si>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</si>
  <si>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</si>
  <si>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</si>
  <si>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</si>
  <si>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</si>
  <si>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</si>
  <si>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</si>
  <si>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</si>
  <si>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</si>
  <si>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</si>
  <si>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</si>
  <si>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</si>
  <si>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</si>
  <si>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</si>
  <si>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</si>
  <si>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</si>
  <si>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</si>
  <si>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</si>
  <si>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</si>
  <si>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</si>
  <si>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</si>
  <si>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</si>
  <si>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</si>
  <si>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</si>
  <si>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</si>
  <si>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</si>
  <si>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</si>
  <si>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</si>
  <si>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</si>
  <si>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</si>
  <si>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</si>
  <si>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</si>
  <si>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</si>
  <si>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</si>
  <si>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</si>
  <si>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</si>
  <si>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</si>
  <si>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</si>
  <si>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</si>
  <si>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</si>
  <si>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</si>
  <si>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</si>
  <si>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</si>
  <si>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</si>
  <si>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</si>
  <si>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</si>
  <si>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</si>
  <si>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</si>
  <si>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</si>
  <si>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</si>
  <si>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</si>
  <si>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</si>
  <si>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</si>
  <si>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</si>
  <si>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</si>
  <si>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</si>
  <si>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</si>
  <si>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</si>
  <si>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</si>
  <si>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</si>
  <si>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</si>
  <si>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</si>
  <si>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</si>
  <si>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</si>
  <si>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</si>
  <si>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</si>
  <si>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</si>
  <si>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</si>
  <si>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</si>
  <si>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</si>
  <si>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</si>
  <si>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</si>
  <si>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</si>
  <si>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</si>
  <si>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</si>
  <si>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</si>
  <si>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</si>
  <si>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</si>
  <si>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</si>
  <si>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</si>
  <si>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</si>
  <si>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</si>
  <si>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</si>
  <si>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</si>
  <si>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</si>
  <si>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</si>
  <si>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</si>
  <si>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</si>
  <si>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</si>
  <si>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</si>
  <si>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</si>
  <si>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</si>
  <si>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</si>
  <si>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</si>
  <si>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</si>
  <si>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</si>
  <si>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</si>
  <si>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</si>
  <si>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</si>
  <si>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</si>
  <si>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</si>
  <si>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</si>
  <si>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</si>
  <si>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</si>
  <si>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</si>
  <si>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</si>
  <si>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</si>
  <si>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</si>
  <si>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</si>
  <si>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</si>
  <si>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</si>
  <si>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</si>
  <si>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</si>
  <si>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</si>
  <si>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</si>
  <si>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</si>
  <si>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</si>
  <si>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</si>
  <si>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</si>
  <si>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</si>
  <si>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</si>
  <si>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</si>
  <si>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</si>
  <si>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</si>
  <si>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</si>
  <si>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</si>
  <si>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</si>
  <si>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</si>
  <si>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</si>
  <si>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</si>
  <si>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</si>
  <si>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</si>
  <si>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</si>
  <si>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</si>
  <si>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</si>
  <si>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</si>
  <si>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</si>
  <si>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</si>
  <si>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</si>
  <si>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</si>
  <si>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</si>
  <si>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</si>
  <si>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</si>
  <si>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</si>
  <si>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</si>
  <si>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</si>
  <si>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</si>
  <si>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</si>
  <si>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</si>
  <si>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</si>
  <si>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</si>
  <si>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</si>
  <si>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</si>
  <si>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</si>
  <si>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</si>
  <si>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</si>
  <si>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</si>
  <si>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</si>
  <si>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</si>
  <si>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</si>
  <si>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</si>
  <si>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</si>
  <si>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</si>
  <si>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</si>
  <si>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</si>
  <si>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</si>
  <si>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</si>
  <si>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</si>
  <si>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</si>
  <si>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</si>
  <si>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</si>
  <si>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</si>
  <si>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</si>
  <si>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</si>
  <si>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</si>
  <si>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</si>
  <si>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</si>
  <si>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</si>
  <si>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</si>
  <si>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</si>
  <si>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</si>
  <si>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</si>
  <si>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</si>
  <si>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</si>
  <si>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</si>
  <si>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</si>
  <si>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</si>
  <si>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</si>
  <si>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</si>
  <si>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</si>
  <si>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</si>
  <si>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</si>
  <si>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</si>
  <si>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</si>
  <si>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</si>
  <si>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</si>
  <si>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</si>
  <si>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</si>
  <si>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</si>
  <si>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</si>
  <si>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</si>
  <si>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</si>
  <si>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</si>
  <si>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</si>
  <si>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</si>
  <si>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</si>
  <si>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</si>
  <si>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</si>
  <si>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</si>
  <si>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</si>
  <si>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</si>
  <si>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</si>
  <si>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</si>
  <si>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</si>
  <si>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</si>
  <si>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</si>
  <si>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</si>
  <si>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</si>
  <si>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</si>
  <si>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</si>
  <si>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</si>
  <si>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</si>
  <si>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</si>
  <si>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</si>
  <si>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</si>
  <si>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</si>
  <si>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</si>
  <si>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</si>
  <si>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</si>
  <si>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</si>
  <si>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</si>
  <si>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</si>
  <si>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</si>
  <si>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</si>
  <si>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</si>
  <si>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</si>
  <si>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</si>
  <si>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</si>
  <si>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</si>
  <si>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</si>
  <si>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</si>
  <si>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</si>
  <si>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</si>
  <si>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</si>
  <si>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</si>
  <si>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</si>
  <si>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</si>
  <si>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</si>
  <si>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</si>
  <si>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</si>
  <si>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</si>
  <si>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</si>
  <si>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</si>
  <si>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</si>
  <si>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</si>
  <si>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</si>
  <si>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</si>
  <si>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</si>
  <si>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</si>
  <si>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</si>
  <si>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</si>
  <si>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</si>
  <si>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</si>
  <si>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</si>
  <si>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</si>
  <si>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</si>
  <si>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</si>
  <si>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</si>
  <si>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</si>
  <si>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</si>
  <si>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</si>
  <si>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</si>
  <si>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</si>
  <si>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</si>
  <si>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</si>
  <si>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</si>
  <si>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</si>
  <si>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</si>
  <si>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</si>
  <si>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</si>
  <si>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</si>
  <si>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</si>
  <si>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</si>
  <si>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</si>
  <si>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</si>
  <si>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</si>
  <si>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</si>
  <si>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</si>
  <si>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</si>
  <si>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</si>
  <si>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</si>
  <si>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</si>
  <si>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</si>
  <si>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</si>
  <si>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</si>
  <si>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</si>
  <si>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</si>
  <si>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</si>
  <si>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</si>
  <si>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</si>
  <si>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</si>
  <si>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</si>
  <si>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</si>
  <si>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</si>
  <si>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</si>
  <si>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</si>
  <si>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</si>
  <si>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</si>
  <si>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</si>
  <si>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</si>
  <si>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</si>
  <si>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</si>
  <si>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</si>
  <si>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</si>
  <si>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</si>
  <si>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</si>
  <si>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</si>
  <si>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</si>
  <si>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</si>
  <si>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</si>
  <si>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</si>
  <si>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</si>
  <si>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</si>
  <si>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</si>
  <si>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</si>
  <si>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</si>
  <si>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</si>
  <si>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</si>
  <si>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</si>
  <si>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</si>
  <si>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</si>
  <si>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</si>
  <si>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</si>
  <si>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</si>
  <si>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</si>
  <si>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</si>
  <si>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</si>
  <si>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</si>
  <si>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</si>
  <si>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</si>
  <si>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</si>
  <si>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</si>
  <si>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</si>
  <si>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</si>
  <si>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</si>
  <si>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</si>
  <si>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</si>
  <si>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</si>
  <si>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</si>
  <si>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</si>
  <si>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</si>
  <si>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</si>
  <si>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</si>
  <si>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</si>
  <si>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</si>
  <si>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</si>
  <si>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</si>
  <si>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</si>
  <si>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</si>
  <si>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</si>
  <si>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</si>
  <si>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</si>
  <si>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</si>
  <si>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</si>
  <si>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</si>
  <si>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</si>
  <si>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</si>
  <si>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</si>
  <si>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</si>
  <si>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</si>
  <si>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</si>
  <si>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</si>
  <si>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</si>
  <si>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</si>
  <si>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</si>
  <si>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</si>
  <si>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</si>
  <si>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</si>
  <si>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</si>
  <si>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</si>
  <si>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</si>
  <si>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</si>
  <si>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</si>
  <si>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</si>
  <si>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</si>
  <si>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</si>
  <si>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</si>
  <si>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</si>
  <si>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</si>
  <si>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</si>
  <si>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</si>
  <si>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</si>
  <si>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</si>
  <si>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</si>
  <si>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</si>
  <si>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</si>
  <si>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</si>
  <si>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</si>
  <si>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</si>
  <si>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</si>
  <si>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</si>
  <si>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</si>
  <si>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</si>
  <si>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</si>
  <si>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</si>
  <si>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</si>
  <si>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</si>
  <si>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</si>
  <si>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</si>
  <si>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</si>
  <si>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</si>
  <si>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</si>
  <si>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</si>
  <si>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</si>
  <si>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</si>
  <si>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</si>
  <si>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</si>
  <si>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</si>
  <si>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</si>
  <si>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</si>
  <si>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</si>
  <si>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</si>
  <si>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</si>
  <si>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</si>
  <si>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</si>
  <si>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</si>
  <si>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</si>
  <si>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</si>
  <si>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</si>
  <si>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</si>
  <si>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</si>
  <si>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</si>
  <si>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</si>
  <si>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</si>
  <si>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</si>
  <si>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</si>
  <si>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</si>
  <si>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</si>
  <si>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</si>
  <si>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</si>
  <si>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</si>
  <si>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</si>
  <si>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</si>
  <si>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</si>
  <si>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</si>
  <si>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</si>
  <si>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</si>
  <si>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</si>
  <si>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</si>
  <si>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</si>
  <si>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</si>
  <si>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</si>
  <si>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</si>
  <si>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</si>
  <si>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</si>
  <si>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</si>
  <si>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</si>
  <si>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</si>
  <si>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</si>
  <si>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</si>
  <si>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</si>
  <si>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</si>
  <si>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</si>
  <si>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</si>
  <si>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</si>
  <si>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</si>
  <si>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</si>
  <si>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</si>
  <si>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</si>
  <si>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</si>
  <si>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</si>
  <si>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</si>
  <si>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</si>
  <si>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</si>
  <si>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</si>
  <si>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</si>
  <si>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</si>
  <si>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</si>
  <si>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</si>
  <si>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</si>
  <si>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</si>
  <si>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</si>
  <si>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</si>
  <si>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</si>
  <si>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</si>
  <si>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</si>
  <si>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</si>
  <si>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</si>
  <si>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</si>
  <si>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</si>
  <si>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</si>
  <si>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</si>
  <si>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</si>
  <si>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</si>
  <si>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</si>
  <si>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</si>
  <si>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</si>
  <si>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</si>
  <si>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</si>
  <si>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</si>
  <si>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</si>
  <si>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</si>
  <si>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</si>
  <si>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</si>
  <si>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</si>
  <si>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</si>
  <si>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</si>
  <si>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</si>
  <si>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</si>
  <si>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</si>
  <si>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</si>
  <si>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</si>
  <si>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</si>
  <si>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</si>
  <si>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</si>
  <si>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</si>
  <si>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</si>
  <si>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</si>
  <si>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</si>
  <si>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</si>
  <si>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</si>
  <si>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</si>
  <si>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</si>
  <si>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</si>
  <si>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</si>
  <si>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</si>
  <si>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</si>
  <si>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</si>
  <si>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</si>
  <si>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</si>
  <si>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</si>
  <si>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</si>
  <si>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</si>
  <si>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</si>
  <si>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</si>
  <si>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</si>
  <si>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</si>
  <si>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</si>
  <si>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</si>
  <si>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</si>
  <si>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</si>
  <si>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</si>
  <si>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</si>
  <si>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</si>
  <si>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</si>
  <si>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</si>
  <si>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</si>
  <si>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</si>
  <si>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</si>
  <si>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</si>
  <si>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</si>
  <si>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</si>
  <si>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</si>
  <si>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</si>
  <si>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</si>
  <si>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</si>
  <si>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</si>
  <si>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</si>
  <si>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</si>
  <si>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</si>
  <si>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</si>
  <si>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</si>
  <si>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</si>
  <si>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</si>
  <si>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</si>
  <si>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</si>
  <si>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</si>
  <si>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</si>
  <si>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</si>
  <si>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</si>
  <si>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</si>
  <si>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</si>
  <si>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</si>
  <si>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</si>
  <si>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</si>
  <si>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</si>
  <si>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</si>
  <si>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</si>
  <si>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</si>
  <si>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</si>
  <si>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</si>
  <si>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</si>
  <si>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</si>
  <si>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</si>
  <si>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</si>
  <si>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</si>
  <si>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</si>
  <si>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</si>
  <si>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</si>
  <si>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</si>
  <si>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</si>
  <si>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</si>
  <si>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</si>
  <si>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</si>
  <si>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</si>
  <si>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</si>
  <si>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</si>
  <si>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</si>
  <si>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</si>
  <si>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</si>
  <si>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</si>
  <si>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</si>
  <si>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</si>
  <si>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</si>
  <si>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</si>
  <si>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</si>
  <si>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</si>
  <si>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</si>
  <si>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</si>
  <si>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</si>
  <si>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</si>
  <si>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</si>
  <si>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</si>
  <si>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</si>
  <si>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</si>
  <si>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</si>
  <si>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</si>
  <si>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</si>
  <si>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</si>
  <si>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</si>
  <si>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</si>
  <si>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</si>
  <si>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</si>
  <si>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</si>
  <si>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</si>
  <si>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</si>
  <si>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</si>
  <si>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</si>
  <si>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</si>
  <si>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</si>
  <si>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</si>
  <si>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</si>
  <si>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</si>
  <si>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</si>
  <si>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</si>
  <si>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</si>
  <si>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</si>
  <si>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</si>
  <si>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</si>
  <si>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</si>
  <si>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</si>
  <si>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</si>
  <si>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</si>
  <si>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</si>
  <si>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</si>
  <si>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</si>
  <si>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</si>
  <si>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</si>
  <si>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</si>
  <si>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</si>
  <si>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</si>
  <si>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</si>
  <si>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</si>
  <si>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</si>
  <si>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</si>
  <si>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</si>
  <si>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</si>
  <si>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</si>
  <si>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</si>
  <si>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</si>
  <si>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</si>
  <si>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</si>
  <si>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</si>
  <si>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</si>
  <si>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</si>
  <si>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</si>
  <si>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</si>
  <si>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</si>
  <si>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</si>
  <si>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</si>
  <si>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</si>
  <si>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</si>
  <si>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</si>
  <si>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</si>
  <si>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</si>
  <si>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</si>
  <si>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</si>
  <si>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</si>
  <si>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</si>
  <si>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</si>
  <si>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</si>
  <si>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</si>
  <si>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</si>
  <si>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</si>
  <si>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</si>
  <si>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</si>
  <si>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</si>
  <si>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</si>
  <si>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</si>
  <si>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</si>
  <si>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</si>
  <si>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</si>
  <si>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</si>
  <si>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</si>
  <si>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</si>
  <si>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</si>
  <si>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</si>
  <si>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</si>
  <si>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</si>
  <si>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</si>
  <si>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</si>
  <si>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</si>
  <si>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</si>
  <si>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</si>
  <si>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</si>
  <si>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</si>
  <si>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</si>
  <si>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</si>
  <si>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</si>
  <si>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</si>
  <si>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</si>
  <si>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</si>
  <si>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</si>
  <si>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</si>
  <si>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</si>
  <si>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</si>
  <si>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</si>
  <si>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</si>
  <si>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</si>
  <si>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</si>
  <si>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</si>
  <si>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</si>
  <si>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</si>
  <si>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</si>
  <si>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</si>
  <si>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</si>
  <si>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</si>
  <si>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</si>
  <si>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</si>
  <si>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</si>
  <si>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</si>
  <si>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</si>
  <si>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</si>
  <si>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</si>
  <si>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</si>
  <si>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</si>
  <si>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</si>
  <si>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</si>
  <si>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</si>
  <si>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</si>
  <si>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</si>
  <si>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</si>
  <si>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</si>
  <si>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</si>
  <si>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</si>
  <si>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</si>
  <si>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</si>
  <si>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</si>
  <si>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</si>
  <si>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</si>
  <si>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</si>
  <si>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</si>
  <si>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</si>
  <si>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</si>
  <si>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</si>
  <si>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</si>
  <si>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</si>
  <si>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</si>
  <si>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</si>
  <si>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</si>
  <si>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</si>
  <si>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</si>
  <si>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</si>
  <si>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</si>
  <si>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</si>
  <si>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</si>
  <si>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</si>
  <si>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</si>
  <si>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</si>
  <si>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</si>
  <si>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</si>
  <si>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</si>
  <si>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</si>
  <si>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</si>
  <si>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</si>
  <si>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</si>
  <si>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</si>
  <si>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</si>
  <si>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</si>
  <si>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</si>
  <si>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</si>
  <si>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</si>
  <si>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</si>
  <si>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</si>
  <si>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</si>
  <si>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</si>
  <si>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</si>
  <si>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</si>
  <si>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</si>
  <si>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</si>
  <si>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</si>
  <si>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</si>
  <si>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</si>
  <si>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</si>
  <si>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</si>
  <si>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</si>
  <si>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</si>
  <si>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</si>
  <si>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</si>
  <si>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</si>
  <si>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</si>
  <si>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</si>
  <si>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</si>
  <si>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</si>
  <si>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</si>
  <si>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</si>
  <si>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</si>
  <si>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</si>
  <si>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</si>
  <si>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</si>
  <si>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</si>
  <si>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</si>
  <si>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</si>
  <si>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</si>
  <si>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</si>
  <si>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</si>
  <si>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</si>
  <si>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</si>
  <si>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</si>
  <si>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</si>
  <si>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</si>
  <si>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</si>
  <si>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</si>
  <si>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</si>
  <si>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</si>
  <si>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</si>
  <si>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</si>
  <si>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</si>
  <si>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</si>
  <si>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</si>
  <si>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</si>
  <si>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</si>
  <si>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</si>
  <si>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</si>
  <si>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</si>
  <si>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</si>
  <si>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</si>
  <si>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</si>
  <si>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</si>
  <si>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</si>
  <si>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</si>
  <si>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</si>
  <si>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</si>
  <si>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</si>
  <si>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</si>
  <si>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</si>
  <si>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</si>
  <si>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</si>
  <si>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</si>
  <si>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</si>
  <si>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</si>
  <si>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</si>
  <si>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</si>
  <si>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</si>
  <si>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</si>
  <si>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</si>
  <si>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</si>
  <si>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</si>
  <si>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</si>
  <si>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</si>
  <si>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</si>
  <si>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</si>
  <si>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</si>
  <si>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</si>
  <si>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</si>
  <si>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</si>
  <si>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</si>
  <si>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</si>
  <si>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</si>
  <si>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</si>
  <si>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</si>
  <si>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</si>
  <si>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</si>
  <si>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</si>
  <si>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</si>
  <si>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</si>
  <si>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</si>
  <si>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</si>
  <si>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</si>
  <si>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</si>
  <si>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</si>
  <si>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</si>
  <si>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</si>
  <si>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</si>
  <si>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</si>
  <si>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</si>
  <si>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</si>
  <si>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</si>
  <si>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</si>
  <si>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</si>
  <si>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</si>
  <si>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</si>
  <si>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</si>
  <si>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</si>
  <si>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</si>
  <si>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</si>
  <si>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</si>
  <si>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</si>
  <si>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</si>
  <si>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</si>
  <si>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</si>
  <si>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</si>
  <si>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</si>
  <si>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</si>
  <si>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</si>
  <si>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</si>
  <si>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</si>
  <si>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</si>
  <si>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</si>
  <si>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</si>
  <si>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</si>
  <si>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</si>
  <si>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</si>
  <si>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</si>
  <si>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</si>
  <si>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</si>
  <si>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</si>
  <si>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</si>
  <si>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</si>
  <si>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</si>
  <si>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</si>
  <si>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</si>
  <si>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</si>
  <si>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</si>
  <si>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</si>
  <si>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</si>
  <si>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</si>
  <si>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</si>
  <si>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</si>
  <si>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</si>
  <si>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</si>
  <si>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</si>
  <si>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</si>
  <si>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</si>
  <si>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</si>
  <si>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</si>
  <si>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</si>
  <si>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</si>
  <si>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</si>
  <si>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</si>
  <si>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</si>
  <si>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</si>
  <si>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</si>
  <si>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</si>
  <si>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</si>
  <si>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</si>
  <si>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</si>
  <si>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</si>
  <si>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</si>
  <si>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</si>
  <si>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</si>
  <si>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</si>
  <si>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</si>
  <si>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</si>
  <si>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</si>
  <si>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</si>
  <si>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</si>
  <si>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</si>
  <si>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</si>
  <si>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</si>
  <si>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</si>
  <si>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</si>
  <si>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</si>
  <si>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</si>
  <si>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</si>
  <si>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</si>
  <si>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</si>
  <si>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</si>
  <si>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</si>
  <si>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</si>
  <si>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</si>
  <si>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</si>
  <si>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</si>
  <si>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</si>
  <si>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</si>
  <si>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</si>
  <si>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</si>
  <si>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</si>
  <si>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</si>
  <si>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</si>
  <si>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</si>
  <si>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</si>
  <si>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</si>
  <si>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</si>
  <si>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</si>
  <si>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</si>
  <si>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</si>
  <si>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</si>
  <si>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</si>
  <si>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</si>
  <si>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</si>
  <si>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</si>
  <si>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</si>
  <si>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</si>
  <si>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</si>
  <si>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</si>
  <si>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</si>
  <si>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</si>
  <si>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</si>
  <si>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</si>
  <si>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</si>
  <si>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</si>
  <si>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</si>
  <si>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</si>
  <si>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</si>
  <si>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</si>
  <si>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</si>
  <si>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</si>
  <si>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</si>
  <si>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</si>
  <si>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</si>
  <si>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</si>
  <si>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</si>
  <si>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</si>
  <si>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</si>
  <si>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</si>
  <si>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</si>
  <si>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</si>
  <si>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</si>
  <si>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</si>
  <si>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</si>
  <si>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</si>
  <si>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</si>
  <si>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</si>
  <si>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</si>
  <si>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</si>
  <si>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</si>
  <si>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</si>
  <si>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</si>
  <si>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</si>
  <si>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</si>
  <si>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</si>
  <si>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</si>
  <si>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</si>
  <si>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</si>
  <si>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</si>
  <si>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</si>
  <si>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</si>
  <si>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</si>
  <si>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</si>
  <si>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</si>
  <si>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</si>
  <si>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</si>
  <si>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</si>
  <si>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</si>
  <si>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</si>
  <si>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</si>
  <si>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</si>
  <si>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</si>
  <si>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</si>
  <si>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</si>
  <si>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</si>
  <si>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</si>
  <si>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</si>
  <si>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</si>
  <si>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</si>
  <si>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</si>
  <si>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</si>
  <si>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</si>
  <si>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</si>
  <si>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</si>
  <si>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</si>
  <si>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</si>
  <si>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</si>
  <si>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</si>
  <si>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</si>
  <si>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</si>
  <si>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</si>
  <si>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</si>
  <si>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</si>
  <si>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</si>
  <si>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</si>
  <si>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</si>
  <si>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</si>
  <si>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</si>
  <si>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</si>
  <si>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</si>
  <si>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</si>
  <si>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</si>
  <si>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</si>
  <si>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</si>
  <si>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</si>
  <si>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</si>
  <si>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</si>
  <si>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</si>
  <si>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</si>
  <si>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</si>
  <si>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</si>
  <si>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</si>
  <si>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</si>
  <si>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</si>
  <si>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</si>
  <si>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</si>
  <si>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</si>
  <si>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</si>
  <si>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</si>
  <si>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</si>
  <si>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</si>
  <si>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</si>
  <si>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</si>
  <si>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</si>
  <si>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</si>
  <si>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</si>
  <si>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</si>
  <si>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</si>
  <si>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</si>
  <si>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</si>
  <si>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</si>
  <si>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</si>
  <si>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</si>
  <si>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</si>
  <si>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</si>
  <si>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</si>
  <si>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</si>
  <si>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</si>
  <si>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</si>
  <si>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</si>
  <si>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</si>
  <si>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</si>
  <si>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</si>
  <si>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</si>
  <si>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</si>
  <si>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</si>
  <si>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</si>
  <si>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</si>
  <si>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</si>
  <si>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</si>
  <si>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</si>
  <si>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</si>
  <si>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</si>
  <si>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</si>
  <si>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</si>
  <si>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</si>
  <si>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</si>
  <si>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</si>
  <si>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</si>
  <si>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</si>
  <si>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</si>
  <si>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</si>
  <si>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</si>
  <si>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</si>
  <si>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</si>
  <si>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</si>
  <si>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</si>
  <si>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</si>
  <si>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</si>
  <si>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</si>
  <si>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</si>
  <si>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</si>
  <si>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</si>
  <si>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</si>
  <si>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</si>
  <si>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</si>
  <si>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</si>
  <si>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</si>
  <si>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</si>
  <si>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</si>
  <si>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</si>
  <si>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</si>
  <si>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</si>
  <si>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</si>
  <si>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</si>
  <si>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</si>
  <si>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</si>
  <si>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</si>
  <si>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</si>
  <si>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</si>
  <si>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</si>
  <si>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</si>
  <si>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</si>
  <si>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</si>
  <si>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</si>
  <si>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</si>
  <si>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</si>
  <si>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</si>
  <si>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</si>
  <si>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</si>
  <si>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</si>
  <si>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</si>
  <si>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</si>
  <si>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</si>
  <si>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</si>
  <si>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</si>
  <si>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</si>
  <si>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</si>
  <si>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</si>
  <si>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</si>
  <si>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</si>
  <si>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</si>
  <si>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</si>
  <si>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</si>
  <si>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</si>
  <si>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</si>
  <si>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</si>
  <si>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</si>
  <si>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</si>
  <si>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</si>
  <si>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</si>
  <si>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</si>
  <si>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</si>
  <si>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</si>
  <si>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</si>
  <si>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</si>
  <si>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</si>
  <si>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</si>
  <si>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</si>
  <si>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</si>
  <si>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</si>
  <si>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</si>
  <si>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</si>
  <si>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</si>
  <si>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</si>
  <si>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</si>
  <si>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</si>
  <si>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</si>
  <si>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</si>
  <si>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</si>
  <si>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</si>
  <si>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</si>
  <si>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</si>
  <si>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</si>
  <si>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</si>
  <si>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</si>
  <si>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</si>
  <si>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</si>
  <si>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</si>
  <si>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</si>
  <si>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</si>
  <si>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</si>
  <si>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</si>
  <si>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</si>
  <si>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</si>
  <si>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</si>
  <si>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</si>
  <si>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</si>
  <si>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</si>
  <si>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</si>
  <si>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</si>
  <si>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</si>
  <si>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</si>
  <si>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</si>
  <si>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</si>
  <si>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</si>
  <si>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</si>
  <si>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</si>
  <si>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</si>
  <si>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</si>
  <si>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</si>
  <si>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</si>
  <si>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</si>
  <si>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</si>
  <si>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</si>
  <si>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</si>
  <si>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</si>
  <si>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</si>
  <si>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</si>
  <si>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</si>
  <si>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</si>
  <si>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</si>
  <si>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</si>
  <si>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</si>
  <si>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</si>
  <si>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</si>
  <si>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</si>
  <si>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</si>
  <si>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</si>
  <si>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</si>
  <si>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</si>
  <si>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</si>
  <si>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</si>
  <si>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</si>
  <si>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</si>
  <si>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</si>
  <si>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</si>
  <si>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</si>
  <si>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</si>
  <si>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</si>
  <si>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</si>
  <si>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</si>
  <si>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</si>
  <si>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</si>
  <si>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</si>
  <si>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</si>
  <si>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</si>
  <si>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</si>
  <si>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</si>
  <si>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</si>
  <si>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</si>
  <si>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</si>
  <si>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</si>
  <si>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</si>
  <si>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</si>
  <si>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</si>
  <si>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</si>
  <si>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</si>
  <si>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</si>
  <si>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</si>
  <si>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</si>
  <si>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</si>
  <si>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</si>
  <si>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</si>
  <si>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</si>
  <si>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</si>
  <si>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</si>
  <si>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</si>
  <si>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</si>
  <si>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</si>
  <si>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</si>
  <si>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</si>
  <si>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</si>
  <si>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</si>
  <si>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</si>
  <si>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</si>
  <si>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</si>
  <si>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</si>
  <si>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</si>
  <si>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</si>
  <si>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</si>
  <si>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</si>
  <si>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</si>
  <si>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</si>
  <si>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</si>
  <si>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</si>
  <si>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</si>
  <si>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</si>
  <si>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</si>
  <si>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</si>
  <si>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</si>
  <si>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</si>
  <si>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</si>
  <si>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</si>
  <si>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</si>
  <si>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</si>
  <si>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</si>
  <si>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</si>
  <si>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</si>
  <si>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</si>
  <si>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</si>
  <si>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</si>
  <si>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</si>
  <si>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</si>
  <si>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</si>
  <si>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</si>
  <si>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</si>
  <si>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</si>
  <si>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</si>
  <si>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</si>
  <si>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</si>
  <si>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</si>
  <si>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</si>
  <si>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</si>
  <si>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</si>
  <si>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</si>
  <si>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</si>
  <si>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</si>
  <si>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</si>
  <si>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</si>
  <si>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</si>
  <si>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</si>
  <si>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</si>
  <si>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</si>
  <si>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</si>
  <si>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</si>
  <si>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</si>
  <si>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</si>
  <si>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</si>
  <si>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</si>
  <si>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</si>
  <si>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</si>
  <si>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</si>
  <si>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</si>
  <si>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</si>
  <si>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</si>
  <si>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</si>
  <si>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</si>
  <si>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</si>
  <si>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</si>
  <si>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</si>
  <si>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</si>
  <si>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</si>
  <si>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</si>
  <si>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</si>
  <si>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</si>
  <si>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</si>
  <si>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</si>
  <si>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</si>
  <si>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</si>
  <si>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</si>
  <si>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</si>
  <si>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</si>
  <si>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</si>
  <si>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</si>
  <si>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</si>
  <si>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</si>
  <si>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</si>
  <si>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</si>
  <si>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</si>
  <si>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</si>
  <si>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</si>
  <si>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</si>
  <si>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</si>
  <si>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</si>
  <si>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</si>
  <si>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</si>
  <si>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</si>
  <si>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</si>
  <si>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</si>
  <si>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</si>
  <si>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</si>
  <si>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</si>
  <si>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</si>
  <si>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</si>
  <si>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</si>
  <si>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</si>
  <si>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</si>
  <si>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</si>
  <si>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</si>
  <si>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</si>
  <si>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</si>
  <si>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</si>
  <si>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</si>
  <si>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</si>
  <si>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</si>
  <si>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</si>
  <si>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</si>
  <si>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</si>
  <si>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</si>
  <si>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</si>
  <si>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</si>
  <si>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</si>
  <si>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</si>
  <si>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</si>
  <si>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</si>
  <si>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</si>
  <si>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</si>
  <si>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</si>
  <si>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</si>
  <si>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</si>
  <si>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</si>
  <si>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</si>
  <si>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</si>
  <si>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</si>
  <si>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</si>
  <si>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</si>
  <si>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</si>
  <si>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</si>
  <si>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</si>
  <si>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</si>
  <si>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</si>
  <si>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</si>
  <si>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</si>
  <si>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</si>
  <si>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</si>
  <si>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</si>
  <si>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</si>
  <si>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</si>
  <si>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</si>
  <si>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</si>
  <si>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</si>
  <si>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</si>
  <si>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</si>
  <si>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</si>
  <si>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</si>
  <si>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</si>
  <si>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</si>
  <si>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</si>
  <si>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</si>
  <si>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</si>
  <si>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</si>
  <si>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</si>
  <si>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</si>
  <si>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</si>
  <si>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</si>
  <si>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</si>
  <si>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</si>
  <si>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</si>
  <si>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</si>
  <si>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</si>
  <si>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</si>
  <si>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</si>
  <si>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</si>
  <si>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</si>
  <si>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</si>
  <si>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</si>
  <si>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</si>
  <si>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</si>
  <si>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</si>
  <si>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</si>
  <si>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</si>
  <si>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</si>
  <si>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</si>
  <si>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</si>
  <si>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</si>
  <si>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</si>
  <si>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</si>
  <si>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</si>
  <si>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</si>
  <si>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</si>
  <si>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</si>
  <si>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</si>
  <si>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</si>
  <si>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</si>
  <si>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</si>
  <si>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</si>
  <si>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</si>
  <si>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</si>
  <si>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</si>
  <si>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</si>
  <si>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</si>
  <si>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</si>
  <si>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</si>
  <si>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</si>
  <si>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</si>
  <si>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</si>
  <si>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</si>
  <si>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</si>
  <si>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</si>
  <si>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</si>
  <si>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</si>
  <si>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</si>
  <si>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</si>
  <si>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</si>
  <si>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</si>
  <si>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</si>
  <si>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</si>
  <si>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</si>
  <si>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</si>
  <si>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</si>
  <si>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</si>
  <si>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</si>
  <si>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</si>
  <si>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</si>
  <si>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</si>
  <si>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</si>
  <si>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</si>
  <si>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</si>
  <si>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</si>
  <si>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</si>
  <si>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</si>
  <si>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</si>
  <si>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</si>
  <si>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</si>
  <si>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</si>
  <si>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</si>
  <si>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</si>
  <si>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</si>
  <si>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</si>
  <si>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</si>
  <si>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</si>
  <si>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</si>
  <si>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</si>
  <si>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</si>
  <si>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</si>
  <si>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</si>
  <si>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</si>
  <si>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</si>
  <si>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</si>
  <si>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</si>
  <si>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</si>
  <si>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</si>
  <si>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</si>
  <si>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</si>
  <si>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</si>
  <si>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</si>
  <si>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</si>
  <si>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</si>
  <si>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</si>
  <si>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</si>
  <si>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</si>
  <si>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</si>
  <si>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</si>
  <si>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</si>
  <si>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</si>
  <si>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</si>
  <si>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</si>
  <si>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</si>
  <si>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</si>
  <si>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</si>
  <si>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</si>
  <si>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</si>
  <si>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</si>
  <si>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</si>
  <si>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</si>
  <si>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</si>
  <si>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</si>
  <si>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</si>
  <si>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</si>
  <si>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</si>
  <si>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</si>
  <si>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</si>
  <si>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</si>
  <si>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</si>
  <si>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</si>
  <si>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</si>
  <si>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</si>
  <si>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</si>
  <si>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</si>
  <si>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</si>
  <si>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</si>
  <si>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</si>
  <si>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</si>
  <si>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</si>
  <si>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</si>
  <si>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</si>
  <si>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</si>
  <si>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</si>
  <si>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</si>
  <si>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</si>
  <si>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</si>
  <si>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</si>
  <si>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</si>
  <si>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</si>
  <si>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</si>
  <si>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</si>
  <si>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</si>
  <si>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</si>
  <si>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</si>
  <si>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</si>
  <si>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</si>
  <si>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</si>
  <si>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</si>
  <si>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</si>
  <si>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</si>
  <si>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</si>
  <si>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</si>
  <si>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</si>
  <si>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</si>
  <si>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</si>
  <si>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</si>
  <si>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</si>
  <si>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</si>
  <si>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</si>
  <si>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</si>
  <si>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</si>
  <si>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</si>
  <si>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</si>
  <si>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</si>
  <si>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</si>
  <si>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</si>
  <si>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</si>
  <si>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</si>
  <si>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</si>
  <si>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</si>
  <si>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</si>
  <si>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</si>
  <si>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</si>
  <si>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</si>
  <si>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</si>
  <si>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</si>
  <si>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</si>
  <si>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</si>
  <si>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</si>
  <si>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</si>
  <si>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</si>
  <si>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</si>
  <si>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</si>
  <si>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</si>
  <si>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</si>
  <si>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</si>
  <si>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</si>
  <si>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</si>
  <si>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</si>
  <si>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</si>
  <si>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</si>
  <si>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</si>
  <si>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</si>
  <si>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</si>
  <si>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</si>
  <si>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</si>
  <si>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</si>
  <si>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</si>
  <si>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</si>
  <si>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</si>
  <si>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</si>
  <si>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</si>
  <si>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</si>
  <si>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</si>
  <si>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</si>
  <si>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</si>
  <si>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</si>
  <si>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</si>
  <si>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</si>
  <si>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</si>
  <si>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</si>
  <si>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</si>
  <si>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</si>
  <si>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</si>
  <si>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</si>
  <si>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</si>
  <si>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</si>
  <si>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</si>
  <si>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</si>
  <si>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</si>
  <si>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</si>
  <si>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</si>
  <si>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</si>
  <si>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</si>
  <si>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</si>
  <si>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</si>
  <si>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</si>
  <si>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</si>
  <si>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</si>
  <si>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</si>
  <si>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</si>
  <si>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</si>
  <si>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</si>
  <si>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</si>
  <si>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</si>
  <si>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</si>
  <si>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</si>
  <si>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</si>
  <si>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</si>
  <si>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</si>
  <si>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</si>
  <si>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</si>
  <si>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</si>
  <si>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</si>
  <si>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</si>
  <si>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</si>
  <si>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</si>
  <si>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</si>
  <si>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</si>
  <si>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</si>
  <si>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</si>
  <si>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</si>
  <si>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</si>
  <si>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</si>
  <si>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</si>
  <si>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</si>
  <si>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</si>
  <si>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</si>
  <si>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</si>
  <si>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</si>
  <si>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</si>
  <si>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</si>
  <si>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</si>
  <si>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</si>
  <si>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</si>
  <si>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</si>
  <si>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</si>
  <si>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</si>
  <si>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</si>
  <si>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</si>
  <si>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</si>
  <si>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</si>
  <si>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</si>
  <si>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</si>
  <si>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</si>
  <si>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</si>
  <si>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</si>
  <si>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</si>
  <si>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</si>
  <si>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</si>
  <si>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</si>
  <si>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</si>
  <si>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</si>
  <si>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</si>
  <si>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</si>
  <si>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</si>
  <si>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</si>
  <si>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</si>
  <si>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</si>
  <si>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</si>
  <si>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</si>
  <si>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</si>
  <si>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</si>
  <si>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</si>
  <si>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</si>
  <si>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</si>
  <si>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</si>
  <si>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</si>
  <si>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</si>
  <si>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</si>
  <si>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</si>
  <si>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</si>
  <si>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</si>
  <si>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</si>
  <si>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</si>
  <si>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</si>
  <si>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</si>
  <si>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</si>
  <si>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</si>
  <si>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</si>
  <si>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</si>
  <si>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</si>
  <si>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</si>
  <si>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</si>
  <si>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</si>
  <si>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</si>
  <si>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</si>
  <si>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</si>
  <si>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</si>
  <si>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</si>
  <si>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</si>
  <si>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</si>
  <si>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</si>
  <si>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</si>
  <si>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</si>
  <si>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</si>
  <si>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</si>
  <si>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</si>
  <si>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</si>
  <si>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</si>
  <si>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</si>
  <si>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</si>
  <si>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</si>
  <si>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</si>
  <si>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</si>
  <si>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</si>
  <si>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</si>
  <si>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</si>
  <si>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</si>
  <si>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</si>
  <si>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</si>
  <si>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</si>
  <si>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</si>
  <si>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</si>
  <si>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</si>
  <si>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</si>
  <si>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</si>
  <si>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</si>
  <si>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</si>
  <si>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</si>
  <si>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</si>
  <si>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</si>
  <si>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</si>
  <si>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</si>
  <si>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</si>
  <si>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</si>
  <si>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</si>
  <si>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</si>
  <si>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</si>
  <si>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</si>
  <si>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</si>
  <si>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</si>
  <si>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</si>
  <si>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</si>
  <si>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</si>
  <si>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</si>
  <si>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</si>
  <si>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</si>
  <si>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</si>
  <si>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</si>
  <si>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</si>
  <si>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</si>
  <si>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</si>
  <si>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</si>
  <si>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</si>
  <si>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</si>
  <si>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</si>
  <si>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</si>
  <si>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</si>
  <si>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</si>
  <si>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</si>
  <si>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</si>
  <si>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</si>
  <si>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</si>
  <si>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</si>
  <si>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</si>
  <si>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</si>
  <si>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</si>
  <si>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</si>
  <si>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</si>
  <si>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</si>
  <si>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</si>
  <si>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</si>
  <si>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</si>
  <si>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</si>
  <si>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</si>
  <si>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</si>
  <si>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</si>
  <si>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</si>
  <si>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</si>
  <si>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</si>
  <si>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</si>
  <si>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</si>
  <si>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</si>
  <si>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</si>
  <si>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</si>
  <si>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</si>
  <si>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</si>
  <si>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</si>
  <si>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</si>
  <si>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</si>
  <si>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</si>
  <si>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</si>
  <si>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</si>
  <si>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</si>
  <si>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</si>
  <si>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</si>
  <si>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</si>
  <si>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</si>
  <si>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</si>
  <si>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</si>
  <si>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</si>
  <si>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</si>
  <si>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</si>
  <si>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</si>
  <si>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</si>
  <si>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</si>
  <si>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</si>
  <si>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</si>
  <si>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</si>
  <si>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</si>
  <si>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</si>
  <si>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</si>
  <si>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</si>
  <si>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</si>
  <si>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</si>
  <si>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</si>
  <si>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</si>
  <si>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</si>
  <si>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</si>
  <si>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</si>
  <si>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</si>
  <si>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</si>
  <si>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</si>
  <si>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</si>
  <si>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</si>
  <si>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</si>
  <si>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</si>
  <si>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</si>
  <si>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</si>
  <si>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</si>
  <si>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</si>
  <si>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</si>
  <si>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</si>
  <si>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</si>
  <si>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</si>
  <si>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</si>
  <si>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</si>
  <si>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</si>
  <si>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</si>
  <si>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</si>
  <si>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</si>
  <si>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</si>
  <si>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</si>
  <si>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</si>
  <si>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</si>
  <si>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</si>
  <si>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</si>
  <si>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</si>
  <si>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</si>
  <si>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</si>
  <si>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</si>
  <si>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</si>
  <si>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</si>
  <si>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</si>
  <si>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</si>
  <si>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</si>
  <si>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</si>
  <si>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</si>
  <si>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</si>
  <si>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</si>
  <si>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</si>
  <si>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</si>
  <si>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</si>
  <si>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</si>
  <si>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</si>
  <si>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</si>
  <si>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</si>
  <si>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</si>
  <si>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</si>
  <si>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</si>
  <si>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</si>
  <si>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</si>
  <si>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</si>
  <si>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</si>
  <si>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</si>
  <si>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</si>
  <si>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</si>
  <si>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</si>
  <si>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</si>
  <si>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</si>
  <si>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</si>
  <si>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</si>
  <si>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</si>
  <si>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</si>
  <si>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</si>
  <si>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</si>
  <si>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</si>
  <si>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</si>
  <si>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</si>
  <si>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</si>
  <si>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</si>
  <si>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</si>
  <si>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</si>
  <si>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</si>
  <si>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</si>
  <si>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</si>
  <si>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</si>
  <si>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</si>
  <si>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</si>
  <si>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</si>
  <si>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</si>
  <si>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</si>
  <si>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</si>
  <si>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</si>
  <si>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</si>
  <si>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</si>
  <si>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</si>
  <si>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</si>
  <si>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</si>
  <si>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</si>
  <si>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</si>
  <si>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</si>
  <si>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</si>
  <si>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</si>
  <si>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</si>
  <si>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</si>
  <si>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</si>
  <si>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</si>
  <si>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</si>
  <si>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</si>
  <si>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</si>
  <si>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</si>
  <si>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</si>
  <si>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</si>
  <si>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</si>
  <si>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</si>
  <si>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</si>
  <si>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</si>
  <si>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</si>
  <si>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</si>
  <si>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</si>
  <si>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</si>
  <si>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</si>
  <si>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</si>
  <si>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</si>
  <si>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</si>
  <si>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</si>
  <si>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</si>
  <si>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</si>
  <si>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</si>
  <si>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</si>
  <si>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</si>
  <si>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</si>
  <si>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</si>
  <si>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</si>
  <si>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</si>
  <si>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</si>
  <si>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</si>
  <si>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</si>
  <si>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</si>
  <si>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</si>
  <si>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</si>
  <si>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</si>
  <si>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</si>
  <si>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</si>
  <si>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</si>
  <si>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</si>
  <si>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</si>
  <si>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</si>
  <si>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</si>
  <si>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</si>
  <si>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</si>
  <si>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</si>
  <si>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</si>
  <si>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</si>
  <si>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</si>
  <si>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</si>
  <si>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</si>
  <si>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</si>
  <si>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</si>
  <si>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</si>
  <si>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</si>
  <si>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</si>
  <si>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</si>
  <si>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</si>
  <si>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</si>
  <si>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</si>
  <si>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</si>
  <si>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</si>
  <si>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</si>
  <si>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</si>
  <si>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</si>
  <si>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</si>
  <si>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</si>
  <si>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</si>
  <si>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</si>
  <si>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</si>
  <si>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</si>
  <si>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</si>
  <si>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</si>
  <si>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</si>
  <si>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</si>
  <si>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</si>
  <si>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</si>
  <si>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</si>
  <si>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</si>
  <si>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</si>
  <si>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</si>
  <si>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</si>
  <si>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</si>
  <si>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</si>
  <si>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</si>
  <si>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</si>
  <si>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</si>
  <si>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</si>
  <si>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</si>
  <si>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</si>
  <si>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</si>
  <si>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</si>
  <si>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</si>
  <si>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</si>
  <si>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</si>
  <si>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</si>
  <si>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</si>
  <si>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</si>
  <si>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</si>
  <si>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</si>
  <si>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</si>
  <si>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</si>
  <si>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</si>
  <si>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</si>
  <si>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</si>
  <si>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</si>
  <si>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</si>
  <si>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</si>
  <si>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</si>
  <si>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</si>
  <si>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</si>
  <si>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</si>
  <si>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</si>
  <si>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</si>
  <si>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</si>
  <si>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</si>
  <si>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</si>
  <si>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</si>
  <si>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</si>
  <si>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</si>
  <si>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</si>
  <si>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</si>
  <si>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</si>
  <si>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</si>
  <si>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</si>
  <si>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</si>
  <si>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</si>
  <si>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</si>
  <si>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</si>
  <si>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</si>
  <si>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</si>
  <si>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</si>
  <si>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</si>
  <si>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</si>
  <si>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</si>
  <si>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</si>
  <si>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</si>
  <si>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</si>
  <si>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</si>
  <si>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</si>
  <si>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</si>
  <si>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</si>
  <si>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</si>
  <si>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</si>
  <si>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</si>
  <si>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</si>
  <si>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</si>
  <si>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</si>
  <si>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</si>
  <si>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</si>
  <si>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</si>
  <si>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</si>
  <si>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</si>
  <si>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</si>
  <si>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</si>
  <si>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</si>
  <si>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</si>
  <si>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</si>
  <si>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</si>
  <si>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</si>
  <si>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</si>
  <si>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</si>
  <si>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</si>
  <si>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</si>
  <si>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</si>
  <si>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</si>
  <si>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</si>
  <si>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</si>
  <si>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</si>
  <si>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</si>
  <si>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</si>
  <si>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</si>
  <si>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</si>
  <si>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</si>
  <si>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</si>
  <si>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</si>
  <si>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</si>
  <si>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</si>
  <si>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</si>
  <si>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</si>
  <si>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</si>
  <si>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</si>
  <si>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</si>
  <si>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</si>
  <si>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</si>
  <si>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</si>
  <si>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</si>
  <si>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</si>
  <si>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</si>
  <si>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</si>
  <si>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</si>
  <si>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</si>
  <si>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</si>
  <si>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</si>
  <si>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</si>
  <si>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</si>
  <si>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</si>
  <si>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</si>
  <si>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</si>
  <si>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</si>
  <si>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</si>
  <si>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</si>
  <si>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</si>
  <si>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</si>
  <si>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</si>
  <si>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</si>
  <si>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</si>
  <si>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</si>
  <si>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</si>
  <si>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</si>
  <si>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</si>
  <si>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</si>
  <si>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</si>
  <si>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</si>
  <si>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</si>
  <si>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</si>
  <si>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</si>
  <si>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</si>
  <si>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</si>
  <si>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</si>
  <si>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</si>
  <si>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</si>
  <si>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</si>
  <si>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</si>
  <si>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</si>
  <si>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</si>
  <si>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</si>
  <si>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</si>
  <si>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</si>
  <si>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</si>
  <si>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</si>
  <si>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</si>
  <si>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</si>
  <si>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</si>
  <si>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</si>
  <si>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</si>
  <si>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</si>
  <si>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</si>
  <si>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</si>
  <si>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</si>
  <si>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</si>
  <si>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</si>
  <si>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</si>
  <si>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</si>
  <si>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</si>
  <si>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</si>
  <si>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</si>
  <si>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</si>
  <si>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</si>
  <si>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</si>
  <si>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</si>
  <si>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</si>
  <si>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</si>
  <si>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</si>
  <si>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</si>
  <si>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</si>
  <si>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</si>
  <si>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</si>
  <si>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</si>
  <si>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</si>
  <si>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</si>
  <si>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</si>
  <si>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</si>
  <si>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</si>
  <si>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</si>
  <si>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</si>
  <si>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</si>
  <si>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</si>
  <si>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</si>
  <si>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</si>
  <si>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</si>
  <si>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</si>
  <si>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</si>
  <si>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</si>
  <si>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</si>
  <si>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</si>
  <si>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</si>
  <si>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</si>
  <si>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</si>
  <si>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</si>
  <si>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</si>
  <si>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</si>
  <si>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</si>
  <si>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</si>
  <si>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</si>
  <si>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</si>
  <si>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</si>
  <si>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</si>
  <si>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</si>
  <si>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</si>
  <si>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</si>
  <si>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</si>
  <si>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</si>
  <si>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</si>
  <si>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</si>
  <si>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</si>
  <si>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</si>
  <si>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</si>
  <si>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</si>
  <si>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</si>
  <si>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</si>
  <si>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</si>
  <si>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</si>
  <si>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</si>
  <si>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</si>
  <si>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</si>
  <si>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</si>
  <si>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</si>
  <si>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</si>
  <si>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</si>
  <si>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</si>
  <si>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</si>
  <si>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</si>
  <si>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</si>
  <si>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</si>
  <si>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</si>
  <si>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</si>
  <si>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</si>
  <si>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</si>
  <si>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</si>
  <si>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</si>
  <si>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</si>
  <si>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</si>
  <si>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</si>
  <si>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</si>
  <si>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</si>
  <si>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</si>
  <si>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</si>
  <si>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</si>
  <si>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</si>
  <si>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</si>
  <si>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</si>
  <si>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</si>
  <si>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</si>
  <si>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</si>
  <si>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</si>
  <si>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</si>
  <si>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</si>
  <si>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</si>
  <si>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</si>
  <si>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</si>
  <si>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</si>
  <si>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</si>
  <si>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</si>
  <si>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</si>
  <si>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</si>
  <si>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</si>
  <si>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</si>
  <si>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</si>
  <si>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</si>
  <si>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</si>
  <si>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</si>
  <si>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</si>
  <si>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</si>
  <si>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</si>
  <si>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</si>
  <si>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</si>
  <si>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</si>
  <si>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</si>
  <si>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</si>
  <si>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</si>
  <si>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</si>
  <si>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</si>
  <si>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</si>
  <si>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</si>
  <si>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</si>
  <si>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</si>
  <si>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</si>
  <si>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</si>
  <si>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</si>
  <si>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</si>
  <si>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</si>
  <si>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</si>
  <si>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</si>
  <si>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</si>
  <si>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</si>
  <si>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</si>
  <si>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</si>
  <si>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</si>
  <si>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</si>
  <si>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</si>
  <si>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</si>
  <si>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</si>
  <si>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</si>
  <si>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</si>
  <si>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</si>
  <si>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</si>
  <si>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</si>
  <si>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</si>
  <si>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</si>
  <si>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</si>
  <si>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</si>
  <si>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</si>
  <si>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</si>
  <si>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</si>
  <si>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</si>
  <si>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</si>
  <si>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</si>
  <si>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</si>
  <si>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</si>
  <si>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</si>
  <si>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</si>
  <si>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</si>
  <si>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</si>
  <si>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</si>
  <si>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</si>
  <si>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</si>
  <si>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</si>
  <si>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</si>
  <si>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</si>
  <si>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</si>
  <si>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</si>
  <si>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</si>
  <si>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</si>
  <si>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</si>
  <si>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</si>
  <si>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</si>
  <si>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</si>
  <si>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</si>
  <si>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</si>
  <si>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</si>
  <si>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</si>
  <si>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</si>
  <si>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</si>
  <si>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</si>
  <si>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</si>
  <si>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</si>
  <si>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</si>
  <si>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</si>
  <si>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</si>
  <si>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</si>
  <si>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</si>
  <si>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</si>
  <si>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</si>
  <si>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</si>
  <si>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</si>
  <si>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</si>
  <si>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</si>
  <si>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</si>
  <si>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</si>
  <si>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</si>
  <si>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</si>
  <si>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</si>
  <si>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</si>
  <si>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</si>
  <si>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</si>
  <si>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</si>
  <si>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</si>
  <si>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</si>
  <si>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</si>
  <si>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</si>
  <si>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</si>
  <si>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</si>
  <si>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</si>
  <si>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</si>
  <si>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</si>
  <si>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</si>
  <si>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</si>
  <si>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</si>
  <si>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</si>
  <si>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</si>
  <si>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</si>
  <si>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</si>
  <si>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</si>
  <si>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</si>
  <si>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</si>
  <si>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</si>
  <si>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</si>
  <si>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</si>
  <si>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</si>
  <si>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</si>
  <si>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</si>
  <si>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</si>
  <si>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</si>
  <si>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</si>
  <si>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</si>
  <si>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</si>
  <si>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</si>
  <si>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</si>
  <si>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</si>
  <si>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</si>
  <si>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</si>
  <si>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</si>
  <si>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</si>
  <si>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</si>
  <si>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</si>
  <si>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</si>
  <si>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</si>
  <si>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</si>
  <si>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</si>
  <si>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</si>
  <si>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</si>
  <si>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</si>
  <si>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</si>
  <si>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</si>
  <si>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</si>
  <si>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</si>
  <si>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</si>
  <si>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</si>
  <si>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</si>
  <si>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</si>
  <si>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</si>
  <si>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</si>
  <si>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</si>
  <si>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</si>
  <si>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</si>
  <si>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</si>
  <si>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</si>
  <si>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</si>
  <si>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</si>
  <si>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</si>
  <si>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</si>
  <si>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</si>
  <si>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</si>
  <si>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</si>
  <si>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</si>
  <si>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</si>
  <si>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</si>
  <si>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</si>
  <si>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</si>
  <si>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</si>
  <si>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</si>
  <si>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</si>
  <si>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</si>
  <si>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</si>
  <si>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</si>
  <si>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</si>
  <si>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</si>
  <si>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</si>
  <si>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</si>
  <si>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</si>
  <si>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</si>
  <si>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</si>
  <si>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</si>
  <si>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</si>
  <si>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</si>
  <si>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</si>
  <si>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</si>
  <si>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</si>
  <si>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</si>
  <si>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</si>
  <si>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</si>
  <si>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</si>
  <si>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</si>
  <si>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</si>
  <si>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</si>
  <si>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</si>
  <si>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</si>
  <si>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</si>
  <si>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</si>
  <si>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</si>
  <si>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</si>
  <si>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</si>
  <si>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</si>
  <si>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</si>
  <si>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</si>
  <si>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</si>
  <si>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</si>
  <si>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</si>
  <si>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</si>
  <si>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</si>
  <si>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</si>
  <si>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</si>
  <si>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</si>
  <si>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</si>
  <si>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</si>
  <si>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</si>
  <si>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</si>
  <si>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</si>
  <si>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</si>
  <si>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</si>
  <si>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</si>
  <si>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</si>
  <si>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</si>
  <si>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</si>
  <si>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</si>
  <si>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</si>
  <si>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</si>
  <si>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</si>
  <si>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</si>
  <si>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</si>
  <si>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</si>
  <si>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</si>
  <si>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</si>
  <si>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</si>
  <si>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</si>
  <si>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</si>
  <si>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</si>
  <si>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</si>
  <si>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</si>
  <si>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</si>
  <si>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</si>
  <si>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</si>
  <si>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</si>
  <si>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</si>
  <si>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</si>
  <si>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</si>
  <si>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</si>
  <si>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</si>
  <si>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</si>
  <si>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</si>
  <si>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</si>
  <si>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</si>
  <si>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</si>
  <si>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</si>
  <si>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</si>
  <si>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</si>
  <si>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</si>
  <si>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</si>
  <si>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</si>
  <si>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</si>
  <si>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</si>
  <si>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</si>
  <si>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</si>
  <si>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</si>
  <si>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</si>
  <si>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</si>
  <si>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</si>
  <si>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</si>
  <si>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</si>
  <si>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</si>
  <si>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</si>
  <si>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</si>
  <si>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</si>
  <si>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</si>
  <si>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</si>
  <si>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</si>
  <si>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</si>
  <si>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</si>
  <si>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</si>
  <si>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</si>
  <si>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</si>
  <si>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</si>
  <si>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</si>
  <si>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</si>
  <si>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</si>
  <si>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</si>
  <si>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</si>
  <si>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</si>
  <si>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</si>
  <si>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</si>
  <si>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</si>
  <si>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</si>
  <si>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</si>
  <si>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</si>
  <si>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</si>
  <si>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</si>
  <si>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</si>
  <si>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</si>
  <si>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</si>
  <si>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</si>
  <si>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</si>
  <si>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</si>
  <si>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</si>
  <si>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</si>
  <si>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</si>
  <si>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</si>
  <si>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</si>
  <si>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</si>
  <si>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</si>
  <si>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</si>
  <si>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</si>
  <si>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</si>
  <si>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</si>
  <si>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</si>
  <si>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</si>
  <si>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</si>
  <si>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</si>
  <si>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</si>
  <si>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</si>
  <si>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</si>
  <si>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</si>
  <si>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</si>
  <si>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</si>
  <si>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</si>
  <si>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</si>
  <si>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</si>
  <si>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</si>
  <si>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</si>
  <si>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</si>
  <si>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</si>
  <si>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</si>
  <si>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</si>
  <si>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</si>
  <si>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</si>
  <si>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</si>
  <si>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</si>
  <si>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</si>
  <si>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</si>
  <si>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</si>
  <si>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</si>
  <si>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</si>
  <si>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</si>
  <si>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</si>
  <si>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</si>
  <si>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</si>
  <si>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</si>
  <si>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</si>
  <si>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</si>
  <si>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</si>
  <si>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</si>
  <si>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</si>
  <si>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</si>
  <si>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</si>
  <si>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</si>
  <si>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</si>
  <si>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</si>
  <si>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</si>
  <si>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</si>
  <si>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</si>
  <si>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</si>
  <si>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</si>
  <si>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</si>
  <si>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</si>
  <si>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</si>
  <si>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</si>
  <si>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</si>
  <si>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</si>
  <si>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</si>
  <si>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</si>
  <si>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</si>
  <si>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</si>
  <si>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</si>
  <si>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</si>
  <si>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</si>
  <si>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</si>
  <si>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</si>
  <si>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</si>
  <si>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</si>
  <si>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</si>
  <si>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</si>
  <si>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</si>
  <si>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</si>
  <si>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</si>
  <si>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</si>
  <si>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</si>
  <si>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</si>
  <si>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</si>
  <si>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</si>
  <si>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</si>
  <si>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</si>
  <si>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</si>
  <si>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</si>
  <si>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</si>
  <si>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</si>
  <si>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</si>
  <si>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</si>
  <si>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</si>
  <si>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</si>
  <si>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</si>
  <si>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</si>
  <si>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</si>
  <si>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</si>
  <si>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</si>
  <si>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</si>
  <si>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</si>
  <si>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</si>
  <si>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</si>
  <si>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</si>
  <si>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</si>
  <si>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</si>
  <si>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</si>
  <si>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</si>
  <si>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</si>
  <si>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</si>
  <si>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</si>
  <si>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</si>
  <si>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</si>
  <si>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</si>
  <si>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</si>
  <si>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</si>
  <si>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</si>
  <si>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</si>
  <si>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</si>
  <si>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</si>
  <si>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</si>
  <si>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</si>
  <si>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</si>
  <si>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</si>
  <si>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</si>
  <si>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</si>
  <si>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</si>
  <si>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</si>
  <si>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</si>
  <si>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</si>
  <si>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</si>
  <si>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</si>
  <si>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</si>
  <si>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</si>
  <si>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</si>
  <si>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</si>
  <si>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</si>
  <si>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</si>
  <si>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</si>
  <si>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</si>
  <si>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</si>
  <si>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</si>
  <si>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</si>
  <si>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</si>
  <si>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</si>
  <si>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</si>
  <si>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</si>
  <si>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</si>
  <si>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</si>
  <si>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</si>
  <si>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</si>
  <si>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</si>
  <si>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</si>
  <si>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</si>
  <si>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</si>
  <si>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</si>
  <si>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</si>
  <si>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</si>
  <si>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</si>
  <si>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</si>
  <si>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</si>
  <si>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</si>
  <si>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</si>
  <si>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</si>
  <si>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</si>
  <si>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</si>
  <si>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</si>
  <si>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</si>
  <si>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</si>
  <si>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</si>
  <si>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</si>
  <si>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</si>
  <si>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</si>
  <si>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</si>
  <si>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</si>
  <si>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</si>
  <si>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</si>
  <si>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</si>
  <si>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</si>
  <si>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</si>
  <si>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</si>
  <si>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</si>
  <si>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</si>
  <si>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</si>
  <si>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</si>
  <si>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</si>
  <si>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</si>
  <si>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</si>
  <si>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</si>
  <si>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</si>
  <si>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</si>
  <si>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</si>
  <si>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</si>
  <si>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</si>
  <si>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</si>
  <si>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</si>
  <si>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</si>
  <si>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</si>
  <si>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</si>
  <si>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</si>
  <si>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</si>
  <si>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</si>
  <si>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</si>
  <si>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</si>
  <si>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</si>
  <si>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</si>
  <si>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</si>
  <si>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</si>
  <si>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</si>
  <si>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</si>
  <si>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</si>
  <si>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</si>
  <si>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</si>
  <si>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</si>
  <si>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</si>
  <si>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</si>
  <si>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</si>
  <si>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</si>
  <si>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</si>
  <si>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</si>
  <si>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</si>
  <si>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</si>
  <si>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</si>
  <si>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</si>
  <si>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</si>
  <si>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</si>
  <si>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</si>
  <si>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</si>
  <si>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</si>
  <si>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</si>
  <si>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</si>
  <si>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</si>
  <si>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</si>
  <si>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</si>
  <si>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</si>
  <si>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</si>
  <si>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</si>
  <si>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</si>
  <si>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</si>
  <si>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</si>
  <si>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</si>
  <si>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</si>
  <si>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</si>
  <si>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</si>
  <si>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</si>
  <si>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</si>
  <si>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</si>
  <si>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</si>
  <si>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</si>
  <si>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</si>
  <si>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</si>
  <si>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</si>
  <si>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</si>
  <si>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</si>
  <si>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</si>
  <si>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</si>
  <si>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</si>
  <si>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</si>
  <si>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</si>
  <si>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</si>
  <si>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</si>
  <si>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</si>
  <si>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</si>
  <si>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</si>
  <si>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</si>
  <si>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</si>
  <si>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</si>
  <si>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</si>
  <si>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</si>
  <si>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</si>
  <si>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</si>
  <si>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</si>
  <si>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</si>
  <si>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</si>
  <si>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</si>
  <si>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</si>
  <si>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</si>
  <si>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</si>
  <si>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</si>
  <si>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</si>
  <si>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</si>
  <si>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</si>
  <si>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</si>
  <si>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</si>
  <si>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</si>
  <si>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</si>
  <si>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</si>
  <si>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</si>
  <si>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</si>
  <si>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</si>
  <si>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</si>
  <si>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</si>
  <si>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</si>
  <si>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</si>
  <si>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</si>
  <si>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</si>
  <si>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</si>
  <si>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</si>
  <si>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</si>
  <si>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</si>
  <si>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</si>
  <si>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</si>
  <si>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</si>
  <si>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</si>
  <si>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</si>
  <si>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</si>
  <si>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</si>
  <si>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</si>
  <si>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</si>
  <si>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</si>
  <si>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</si>
  <si>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</si>
  <si>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</si>
  <si>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</si>
  <si>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</si>
  <si>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</si>
  <si>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</si>
  <si>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</si>
  <si>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</si>
  <si>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</si>
  <si>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</si>
  <si>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</si>
  <si>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</si>
  <si>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</si>
  <si>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</si>
  <si>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</si>
  <si>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</si>
  <si>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</si>
  <si>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</si>
  <si>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</si>
  <si>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</si>
  <si>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</si>
  <si>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</si>
  <si>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</si>
  <si>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</si>
  <si>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</si>
  <si>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</si>
  <si>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</si>
  <si>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</si>
  <si>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</si>
  <si>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</si>
  <si>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</si>
  <si>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</si>
  <si>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</si>
  <si>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</si>
  <si>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</si>
  <si>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</si>
  <si>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</si>
  <si>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</si>
  <si>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</si>
  <si>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</si>
  <si>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</si>
  <si>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</si>
  <si>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</si>
  <si>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</si>
  <si>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</si>
  <si>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</si>
  <si>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</si>
  <si>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</si>
  <si>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</si>
  <si>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</si>
  <si>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</si>
  <si>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</si>
  <si>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</si>
  <si>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</si>
  <si>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</si>
  <si>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</si>
  <si>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</si>
  <si>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</si>
  <si>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</si>
  <si>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</si>
  <si>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</si>
  <si>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</si>
  <si>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</si>
  <si>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</si>
  <si>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</si>
  <si>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</si>
  <si>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</si>
  <si>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</si>
  <si>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</si>
  <si>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</si>
  <si>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</si>
  <si>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</si>
  <si>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</si>
  <si>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</si>
  <si>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</si>
  <si>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</si>
  <si>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</si>
  <si>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</si>
  <si>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</si>
  <si>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</si>
  <si>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</si>
  <si>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</si>
  <si>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</si>
  <si>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</si>
  <si>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</si>
  <si>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</si>
  <si>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</si>
  <si>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</si>
  <si>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</si>
  <si>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</si>
  <si>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</si>
  <si>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</si>
  <si>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</si>
  <si>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</si>
  <si>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</si>
  <si>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</si>
  <si>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</si>
  <si>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</si>
  <si>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</si>
  <si>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</si>
  <si>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</si>
  <si>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</si>
  <si>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</si>
  <si>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</si>
  <si>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</si>
  <si>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</si>
  <si>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</si>
  <si>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</si>
  <si>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</si>
  <si>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</si>
  <si>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</si>
  <si>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</si>
  <si>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</si>
  <si>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</si>
  <si>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</si>
  <si>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</si>
  <si>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</si>
  <si>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</si>
  <si>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</si>
  <si>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</si>
  <si>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</si>
  <si>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</si>
  <si>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</si>
  <si>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</si>
  <si>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</si>
  <si>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</si>
  <si>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</si>
  <si>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</si>
  <si>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</si>
  <si>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</si>
  <si>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</si>
  <si>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</si>
  <si>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</si>
  <si>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</si>
  <si>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</si>
  <si>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</si>
  <si>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</si>
  <si>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</si>
  <si>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</si>
  <si>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</si>
  <si>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</si>
  <si>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</si>
  <si>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</si>
  <si>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</si>
  <si>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</si>
  <si>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</si>
  <si>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</si>
  <si>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</si>
  <si>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</si>
  <si>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</si>
  <si>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</si>
  <si>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</si>
  <si>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</si>
  <si>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</si>
  <si>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</si>
  <si>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</si>
  <si>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</si>
  <si>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</si>
  <si>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</si>
  <si>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</si>
  <si>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</si>
  <si>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</si>
  <si>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</si>
  <si>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</si>
  <si>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</si>
  <si>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</si>
  <si>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</si>
  <si>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</si>
  <si>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</si>
  <si>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</si>
  <si>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</si>
  <si>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</si>
  <si>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</si>
  <si>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</si>
  <si>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</si>
  <si>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</si>
  <si>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</si>
  <si>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</si>
  <si>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</si>
  <si>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</si>
  <si>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</si>
  <si>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</si>
  <si>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</si>
  <si>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</si>
  <si>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</si>
  <si>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</si>
  <si>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</si>
  <si>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</si>
  <si>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</si>
  <si>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</si>
  <si>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</si>
  <si>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</si>
  <si>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</si>
  <si>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</si>
  <si>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</si>
  <si>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</si>
  <si>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</si>
  <si>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</si>
  <si>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</si>
  <si>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</si>
  <si>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</si>
  <si>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</si>
  <si>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</si>
  <si>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</si>
  <si>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</si>
  <si>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</si>
  <si>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</si>
  <si>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</si>
  <si>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</si>
  <si>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</si>
  <si>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</si>
  <si>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</si>
  <si>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</si>
  <si>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</si>
  <si>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</si>
  <si>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</si>
  <si>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</si>
  <si>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</si>
  <si>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</si>
  <si>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</si>
  <si>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</si>
  <si>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</si>
  <si>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</si>
  <si>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</si>
  <si>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</si>
  <si>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</si>
  <si>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</si>
  <si>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</si>
  <si>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</si>
  <si>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</si>
  <si>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</si>
  <si>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</si>
  <si>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</si>
  <si>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</si>
  <si>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</si>
  <si>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</si>
  <si>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</si>
  <si>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</si>
  <si>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</si>
  <si>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</si>
  <si>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</si>
  <si>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</si>
  <si>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</si>
  <si>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</si>
  <si>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</si>
  <si>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</si>
  <si>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</si>
  <si>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</si>
  <si>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</si>
  <si>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</si>
  <si>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</si>
  <si>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</si>
  <si>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</si>
  <si>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</si>
  <si>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</si>
  <si>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</si>
  <si>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</si>
  <si>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</si>
  <si>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</si>
  <si>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</si>
  <si>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</si>
  <si>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</si>
  <si>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</si>
  <si>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</si>
  <si>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</si>
  <si>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</si>
  <si>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</si>
  <si>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</si>
  <si>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</si>
  <si>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</si>
  <si>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</si>
  <si>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</si>
  <si>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</si>
  <si>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</si>
  <si>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</si>
  <si>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</si>
  <si>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</si>
  <si>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</si>
  <si>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</si>
  <si>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</si>
  <si>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</si>
  <si>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</si>
  <si>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</si>
  <si>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</si>
  <si>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</si>
  <si>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</si>
  <si>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</si>
  <si>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</si>
  <si>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</si>
  <si>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</si>
  <si>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</si>
  <si>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</si>
  <si>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</si>
  <si>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</si>
  <si>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</si>
  <si>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</si>
  <si>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</si>
  <si>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</si>
  <si>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</si>
  <si>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</si>
  <si>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</si>
  <si>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</si>
  <si>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</si>
  <si>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</si>
  <si>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</si>
  <si>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</si>
  <si>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</si>
  <si>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</si>
  <si>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</si>
  <si>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</si>
  <si>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</si>
  <si>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</si>
  <si>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</si>
  <si>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</si>
  <si>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</si>
  <si>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</si>
  <si>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</si>
  <si>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</si>
  <si>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</si>
  <si>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</si>
  <si>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</si>
  <si>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</si>
  <si>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</si>
  <si>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</si>
  <si>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</si>
  <si>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</si>
  <si>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</si>
  <si>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</si>
  <si>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</si>
  <si>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</si>
  <si>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</si>
  <si>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</si>
  <si>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</si>
  <si>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</si>
  <si>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</si>
  <si>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</si>
  <si>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</si>
  <si>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</si>
  <si>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</si>
  <si>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</si>
  <si>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</si>
  <si>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</si>
  <si>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</si>
  <si>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</si>
  <si>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</si>
  <si>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</si>
  <si>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</si>
  <si>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</si>
  <si>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</si>
  <si>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</si>
  <si>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</si>
  <si>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</si>
  <si>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</si>
  <si>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</si>
  <si>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</si>
  <si>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</si>
  <si>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</si>
  <si>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</si>
  <si>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</si>
  <si>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</si>
  <si>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</si>
  <si>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</si>
  <si>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</si>
  <si>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</si>
  <si>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</si>
  <si>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</si>
  <si>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</si>
  <si>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</si>
  <si>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</si>
  <si>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</si>
  <si>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</si>
  <si>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</si>
  <si>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</si>
  <si>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</si>
  <si>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</si>
  <si>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</si>
  <si>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</si>
  <si>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</si>
  <si>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</si>
  <si>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</si>
  <si>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</si>
  <si>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</si>
  <si>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</si>
  <si>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</si>
  <si>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</si>
  <si>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</si>
  <si>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</si>
  <si>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</si>
  <si>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</si>
  <si>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</si>
  <si>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</si>
  <si>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</si>
  <si>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</si>
  <si>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</si>
  <si>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</si>
  <si>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</si>
  <si>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</si>
  <si>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</si>
  <si>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</si>
  <si>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</si>
  <si>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</si>
  <si>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</si>
  <si>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</si>
  <si>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</si>
  <si>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</si>
  <si>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</si>
  <si>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</si>
  <si>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</si>
  <si>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</si>
  <si>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</si>
  <si>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</si>
  <si>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</si>
  <si>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</si>
  <si>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</si>
  <si>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</si>
  <si>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</si>
  <si>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</si>
  <si>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</si>
  <si>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</si>
  <si>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</si>
  <si>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</si>
  <si>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</si>
  <si>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</si>
  <si>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</si>
  <si>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</si>
  <si>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</si>
  <si>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</si>
  <si>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</si>
  <si>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</si>
  <si>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</si>
  <si>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</si>
  <si>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</si>
  <si>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</si>
  <si>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</si>
  <si>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</si>
  <si>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</si>
  <si>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</si>
  <si>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</si>
  <si>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</si>
  <si>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</si>
  <si>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</si>
  <si>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</si>
  <si>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</si>
  <si>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</si>
  <si>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</si>
  <si>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</si>
  <si>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</si>
  <si>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</si>
  <si>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</si>
  <si>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</si>
  <si>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</si>
  <si>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</si>
  <si>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</si>
  <si>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</si>
  <si>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</si>
  <si>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</si>
  <si>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</si>
  <si>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</si>
  <si>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</si>
  <si>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</si>
  <si>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</si>
  <si>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</si>
  <si>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</si>
  <si>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</si>
  <si>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</si>
  <si>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</si>
  <si>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</si>
  <si>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</si>
  <si>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</si>
  <si>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</si>
  <si>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</si>
  <si>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</si>
  <si>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</si>
  <si>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</si>
  <si>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</si>
  <si>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</si>
  <si>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</si>
  <si>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</si>
  <si>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</si>
  <si>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</si>
  <si>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</si>
  <si>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</si>
  <si>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</si>
  <si>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</si>
  <si>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</si>
  <si>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</si>
  <si>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</si>
  <si>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</si>
  <si>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</si>
  <si>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</si>
  <si>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</si>
  <si>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</si>
  <si>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</si>
  <si>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</si>
  <si>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</si>
  <si>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</si>
  <si>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</si>
  <si>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</si>
  <si>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</si>
  <si>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</si>
  <si>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</si>
  <si>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</si>
  <si>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</si>
  <si>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</si>
  <si>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</si>
  <si>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</si>
  <si>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</si>
  <si>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</si>
  <si>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</si>
  <si>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</si>
  <si>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</si>
  <si>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</si>
  <si>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</si>
  <si>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</si>
  <si>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</si>
  <si>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</si>
  <si>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</si>
  <si>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</si>
  <si>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</si>
  <si>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</si>
  <si>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</si>
  <si>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</si>
  <si>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</si>
  <si>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</si>
  <si>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</si>
  <si>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</si>
  <si>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</si>
  <si>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</si>
  <si>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</si>
  <si>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</si>
  <si>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</si>
  <si>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</si>
  <si>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</si>
  <si>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</si>
  <si>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</si>
  <si>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</si>
  <si>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</si>
  <si>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</si>
  <si>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</si>
  <si>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</si>
  <si>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</si>
  <si>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</si>
  <si>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</si>
  <si>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</si>
  <si>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</si>
  <si>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</si>
  <si>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</si>
  <si>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</si>
  <si>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</si>
  <si>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</si>
  <si>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</si>
  <si>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</si>
  <si>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</si>
  <si>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</si>
  <si>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</si>
  <si>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</si>
  <si>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</si>
  <si>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</si>
  <si>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</si>
  <si>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</si>
  <si>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</si>
  <si>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</si>
  <si>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</si>
  <si>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</si>
  <si>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</si>
  <si>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</si>
  <si>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</si>
  <si>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</si>
  <si>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</si>
  <si>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</si>
  <si>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</si>
  <si>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</si>
  <si>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</si>
  <si>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</si>
  <si>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</si>
  <si>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</si>
  <si>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</si>
  <si>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</si>
  <si>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</si>
  <si>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</si>
  <si>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</si>
  <si>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</si>
  <si>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</si>
  <si>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</si>
  <si>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</si>
  <si>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</si>
  <si>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</si>
  <si>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</si>
  <si>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</si>
  <si>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</si>
  <si>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</si>
  <si>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</si>
  <si>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</si>
  <si>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</si>
  <si>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</si>
  <si>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</si>
  <si>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</si>
  <si>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</si>
  <si>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</si>
  <si>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</si>
  <si>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</si>
  <si>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</si>
  <si>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</si>
  <si>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</si>
  <si>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</si>
  <si>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</si>
  <si>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</si>
  <si>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</si>
  <si>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</si>
  <si>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</si>
  <si>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</si>
  <si>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</si>
  <si>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</si>
  <si>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</si>
  <si>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</si>
  <si>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</si>
  <si>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</si>
  <si>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</si>
  <si>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</si>
  <si>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</si>
  <si>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</si>
  <si>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</si>
  <si>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</si>
  <si>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</si>
  <si>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</si>
  <si>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</si>
  <si>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</si>
  <si>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</si>
  <si>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</si>
  <si>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</si>
  <si>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</si>
  <si>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</si>
  <si>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</si>
  <si>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</si>
  <si>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</si>
  <si>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</si>
  <si>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</si>
  <si>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</si>
  <si>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</si>
  <si>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</si>
  <si>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</si>
  <si>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</si>
  <si>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</si>
  <si>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</si>
  <si>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</si>
  <si>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</si>
  <si>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</si>
  <si>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</si>
  <si>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</si>
  <si>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</si>
  <si>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</si>
  <si>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</si>
  <si>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</si>
  <si>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</si>
  <si>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</si>
  <si>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</si>
  <si>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</si>
  <si>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</si>
  <si>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</si>
  <si>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</si>
  <si>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</si>
  <si>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</si>
  <si>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</si>
  <si>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</si>
  <si>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</si>
  <si>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</si>
  <si>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</si>
  <si>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</si>
  <si>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</si>
  <si>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</si>
  <si>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</si>
  <si>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</si>
  <si>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</si>
  <si>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</si>
  <si>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</si>
  <si>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</si>
  <si>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</si>
  <si>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</si>
  <si>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</si>
  <si>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</si>
  <si>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</si>
  <si>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</si>
  <si>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</si>
  <si>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</si>
  <si>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</si>
  <si>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</si>
  <si>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</si>
  <si>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</si>
  <si>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</si>
  <si>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</si>
  <si>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</si>
  <si>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</si>
  <si>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</si>
  <si>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</si>
  <si>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</si>
  <si>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</si>
  <si>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</si>
  <si>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</si>
  <si>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</si>
  <si>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</si>
  <si>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</si>
  <si>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</si>
  <si>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</si>
  <si>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</si>
  <si>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</si>
  <si>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</si>
  <si>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</si>
  <si>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</si>
  <si>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</si>
  <si>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</si>
  <si>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</si>
  <si>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</si>
  <si>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</si>
  <si>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</si>
  <si>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</si>
  <si>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</si>
  <si>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</si>
  <si>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</si>
  <si>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</si>
  <si>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</si>
  <si>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</si>
  <si>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</si>
  <si>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</si>
  <si>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</si>
  <si>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</si>
  <si>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</si>
  <si>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</si>
  <si>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</si>
  <si>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</si>
  <si>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</si>
  <si>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</si>
  <si>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</si>
  <si>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</si>
  <si>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</si>
  <si>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</si>
  <si>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</si>
  <si>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</si>
  <si>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</si>
  <si>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</si>
  <si>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</si>
  <si>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</si>
  <si>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</si>
  <si>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</si>
  <si>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</si>
  <si>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</si>
  <si>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</si>
  <si>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</si>
  <si>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</si>
  <si>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</si>
  <si>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</si>
  <si>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</si>
  <si>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</si>
  <si>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</si>
  <si>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</si>
  <si>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</si>
  <si>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</si>
  <si>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</si>
  <si>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</si>
  <si>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</si>
  <si>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</si>
  <si>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</si>
  <si>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</si>
  <si>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</si>
  <si>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</si>
  <si>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</si>
  <si>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</si>
  <si>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</si>
  <si>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</si>
  <si>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</si>
  <si>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</si>
  <si>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</si>
  <si>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</si>
  <si>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</si>
  <si>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</si>
  <si>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</si>
  <si>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</si>
  <si>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</si>
  <si>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</si>
  <si>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</si>
  <si>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</si>
  <si>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</si>
  <si>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</si>
  <si>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</si>
  <si>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</si>
  <si>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</si>
  <si>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</si>
  <si>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</si>
  <si>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</si>
  <si>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</si>
  <si>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</si>
  <si>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</si>
  <si>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</si>
  <si>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</si>
  <si>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</si>
  <si>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</si>
  <si>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</si>
  <si>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</si>
  <si>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</si>
  <si>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</si>
  <si>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</si>
  <si>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</si>
  <si>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</si>
  <si>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</si>
  <si>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</si>
  <si>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</si>
  <si>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</si>
  <si>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</si>
  <si>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</si>
  <si>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</si>
  <si>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</si>
  <si>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</si>
  <si>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</si>
  <si>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</si>
  <si>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</si>
  <si>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</si>
  <si>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</si>
  <si>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</si>
  <si>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</si>
  <si>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</si>
  <si>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</si>
  <si>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</si>
  <si>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</si>
  <si>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</si>
  <si>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</si>
  <si>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</si>
  <si>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</si>
  <si>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</si>
  <si>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</si>
  <si>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</si>
  <si>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</si>
  <si>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</si>
  <si>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</si>
  <si>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</si>
  <si>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</si>
  <si>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</si>
  <si>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</si>
  <si>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</si>
  <si>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</si>
  <si>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</si>
  <si>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</si>
  <si>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</si>
  <si>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</si>
  <si>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</si>
  <si>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</si>
  <si>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</si>
  <si>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</si>
  <si>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</si>
  <si>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</si>
  <si>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</si>
  <si>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</si>
  <si>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</si>
  <si>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</si>
  <si>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</si>
  <si>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</si>
  <si>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</si>
  <si>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</si>
  <si>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</si>
  <si>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</si>
  <si>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</si>
  <si>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</si>
  <si>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</si>
  <si>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</si>
  <si>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</si>
  <si>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</si>
  <si>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</si>
  <si>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</si>
  <si>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</si>
  <si>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</si>
  <si>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</si>
  <si>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</si>
  <si>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</si>
  <si>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</si>
  <si>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</si>
  <si>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</si>
  <si>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</si>
  <si>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</si>
  <si>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</si>
  <si>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</si>
  <si>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</si>
  <si>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</si>
  <si>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</si>
  <si>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</si>
  <si>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</si>
  <si>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</si>
  <si>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</si>
  <si>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</si>
  <si>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</si>
  <si>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</si>
  <si>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</si>
  <si>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</si>
  <si>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</si>
  <si>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</si>
  <si>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</si>
  <si>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</si>
  <si>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</si>
  <si>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</si>
  <si>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</si>
  <si>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</si>
  <si>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</si>
  <si>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</si>
  <si>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</si>
  <si>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</si>
  <si>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</si>
  <si>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</si>
  <si>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</si>
  <si>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</si>
  <si>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</si>
  <si>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</si>
  <si>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</si>
  <si>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</si>
  <si>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</si>
  <si>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</si>
  <si>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</si>
  <si>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</si>
  <si>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</si>
  <si>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</si>
  <si>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</si>
  <si>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</si>
  <si>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</si>
  <si>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</si>
  <si>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</si>
  <si>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</si>
  <si>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</si>
  <si>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</si>
  <si>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</si>
  <si>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</si>
  <si>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</si>
  <si>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</si>
  <si>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</si>
  <si>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</si>
  <si>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</si>
  <si>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</si>
  <si>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</si>
  <si>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</si>
  <si>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</si>
  <si>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</si>
  <si>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</si>
  <si>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</si>
  <si>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</si>
  <si>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</si>
  <si>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</si>
  <si>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</si>
  <si>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</si>
  <si>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</si>
  <si>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</si>
  <si>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</si>
  <si>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</si>
  <si>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</si>
  <si>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</si>
  <si>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</si>
  <si>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</si>
  <si>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</si>
  <si>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</si>
  <si>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</si>
  <si>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</si>
  <si>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</si>
  <si>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</si>
  <si>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</si>
  <si>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</si>
  <si>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</si>
  <si>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</si>
  <si>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</si>
  <si>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</si>
  <si>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</si>
  <si>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</si>
  <si>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</si>
  <si>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</si>
  <si>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</si>
  <si>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</si>
  <si>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</si>
  <si>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</si>
  <si>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</si>
  <si>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</si>
  <si>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</si>
  <si>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</si>
  <si>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</si>
  <si>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</si>
  <si>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</si>
  <si>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</si>
  <si>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</si>
  <si>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</si>
  <si>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</si>
  <si>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</si>
  <si>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</si>
  <si>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</si>
  <si>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</si>
  <si>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</si>
  <si>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</si>
  <si>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</si>
  <si>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</si>
  <si>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</si>
  <si>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</si>
  <si>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</si>
  <si>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</si>
  <si>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</si>
  <si>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</si>
  <si>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</si>
  <si>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</si>
  <si>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</si>
  <si>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</si>
  <si>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</si>
  <si>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</si>
  <si>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</si>
  <si>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</si>
  <si>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</si>
  <si>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</si>
  <si>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</si>
  <si>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</si>
  <si>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</si>
  <si>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</si>
  <si>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</si>
  <si>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</si>
  <si>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</si>
  <si>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</si>
  <si>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</si>
  <si>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</si>
  <si>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</si>
  <si>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</si>
  <si>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</si>
  <si>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</si>
  <si>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</si>
  <si>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</si>
  <si>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</si>
  <si>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</si>
  <si>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</si>
  <si>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</si>
  <si>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</si>
  <si>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</si>
  <si>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</si>
  <si>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</si>
  <si>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</si>
  <si>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</si>
  <si>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</si>
  <si>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</si>
  <si>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</si>
  <si>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</si>
  <si>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</si>
  <si>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</si>
  <si>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</si>
  <si>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</si>
  <si>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</si>
  <si>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</si>
  <si>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</si>
  <si>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</si>
  <si>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</si>
  <si>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</si>
  <si>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</si>
  <si>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</si>
  <si>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</si>
  <si>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</si>
  <si>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</si>
  <si>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</si>
  <si>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</si>
  <si>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</si>
  <si>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</si>
  <si>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</si>
  <si>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</si>
  <si>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</si>
  <si>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</si>
  <si>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</si>
  <si>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</si>
  <si>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</si>
  <si>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</si>
  <si>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</si>
  <si>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</si>
  <si>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</si>
  <si>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</si>
  <si>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</si>
  <si>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</si>
  <si>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</si>
  <si>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</si>
  <si>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</si>
  <si>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</si>
  <si>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</si>
  <si>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</si>
  <si>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</si>
  <si>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</si>
  <si>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</si>
  <si>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</si>
  <si>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</si>
  <si>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</si>
  <si>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</si>
  <si>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</si>
  <si>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</si>
  <si>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</si>
  <si>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</si>
  <si>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</si>
  <si>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</si>
  <si>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</si>
  <si>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</si>
  <si>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</si>
  <si>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</si>
  <si>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</si>
  <si>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</si>
  <si>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</si>
  <si>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</si>
  <si>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</si>
  <si>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</si>
  <si>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</si>
  <si>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</si>
  <si>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</si>
  <si>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</si>
  <si>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</si>
  <si>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</si>
  <si>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</si>
  <si>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</si>
  <si>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</si>
  <si>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</si>
  <si>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</si>
  <si>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</si>
  <si>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</si>
  <si>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</si>
  <si>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</si>
  <si>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</si>
  <si>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</si>
  <si>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</si>
  <si>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</si>
  <si>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</si>
  <si>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</si>
  <si>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</si>
  <si>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</si>
  <si>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</si>
  <si>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</si>
  <si>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</si>
  <si>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</si>
  <si>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</si>
  <si>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</si>
  <si>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</si>
  <si>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</si>
  <si>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</si>
  <si>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</si>
  <si>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</si>
  <si>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</si>
  <si>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</si>
  <si>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</si>
  <si>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</si>
  <si>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</si>
  <si>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</si>
  <si>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</si>
  <si>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</si>
  <si>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</si>
  <si>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</si>
  <si>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</si>
  <si>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</si>
  <si>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</si>
  <si>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</si>
  <si>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</si>
  <si>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</si>
  <si>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</si>
  <si>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</si>
  <si>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</si>
  <si>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</si>
  <si>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</si>
  <si>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</si>
  <si>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</si>
  <si>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</si>
  <si>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</si>
  <si>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</si>
  <si>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</si>
  <si>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</si>
  <si>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</si>
  <si>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</si>
  <si>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</si>
  <si>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</si>
  <si>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</si>
  <si>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</si>
  <si>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</si>
  <si>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</si>
  <si>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</si>
  <si>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</si>
  <si>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</si>
  <si>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</si>
  <si>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</si>
  <si>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</si>
  <si>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</si>
  <si>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</si>
  <si>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</si>
  <si>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</si>
  <si>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</si>
  <si>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</si>
  <si>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</si>
  <si>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</si>
  <si>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</si>
  <si>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</si>
  <si>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</si>
  <si>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</si>
  <si>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</si>
  <si>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</si>
  <si>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</si>
  <si>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</si>
  <si>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</si>
  <si>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</si>
  <si>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</si>
  <si>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</si>
  <si>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</si>
  <si>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</si>
  <si>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</si>
  <si>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</si>
  <si>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</si>
  <si>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</si>
  <si>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</si>
  <si>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</si>
  <si>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</si>
  <si>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</si>
  <si>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</si>
  <si>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</si>
  <si>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</si>
  <si>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</si>
  <si>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</si>
  <si>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</si>
  <si>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</si>
  <si>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</si>
  <si>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</si>
  <si>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</si>
  <si>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</si>
  <si>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</si>
  <si>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</si>
  <si>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</si>
  <si>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</si>
  <si>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</si>
  <si>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</si>
  <si>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</si>
  <si>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</si>
  <si>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</si>
  <si>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</si>
  <si>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</si>
  <si>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</si>
  <si>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</si>
  <si>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</si>
  <si>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</si>
  <si>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</si>
  <si>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</si>
  <si>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</si>
  <si>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</si>
  <si>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</si>
  <si>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</si>
  <si>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</si>
  <si>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</si>
  <si>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</si>
  <si>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</si>
  <si>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</si>
  <si>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</si>
  <si>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</si>
  <si>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</si>
  <si>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</si>
  <si>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</si>
  <si>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</si>
  <si>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</si>
  <si>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</si>
  <si>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</si>
  <si>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</si>
  <si>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</si>
  <si>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</si>
  <si>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</si>
  <si>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</si>
  <si>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</si>
  <si>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</si>
  <si>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</si>
  <si>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</si>
  <si>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</si>
  <si>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</si>
  <si>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</si>
  <si>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</si>
  <si>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</si>
  <si>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</si>
  <si>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</si>
  <si>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</si>
  <si>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</si>
  <si>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</si>
  <si>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</si>
  <si>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</si>
  <si>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</si>
  <si>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</si>
  <si>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</si>
  <si>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</si>
  <si>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</si>
  <si>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</si>
  <si>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</si>
  <si>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</si>
  <si>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</si>
  <si>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</si>
  <si>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</si>
  <si>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</si>
  <si>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</si>
  <si>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</si>
  <si>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</si>
  <si>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</si>
  <si>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</si>
  <si>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</si>
  <si>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</si>
  <si>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</si>
  <si>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</si>
  <si>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</si>
  <si>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</si>
  <si>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</si>
  <si>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</si>
  <si>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</si>
  <si>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</si>
  <si>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</si>
  <si>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</si>
  <si>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</si>
  <si>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</si>
  <si>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</si>
  <si>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</si>
  <si>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</si>
  <si>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</si>
  <si>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</si>
  <si>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</si>
  <si>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</si>
  <si>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</si>
  <si>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</si>
  <si>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</si>
  <si>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</si>
  <si>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</si>
  <si>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</si>
  <si>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</si>
  <si>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</si>
  <si>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</si>
  <si>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</si>
  <si>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</si>
  <si>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</si>
  <si>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</si>
  <si>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</si>
  <si>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</si>
  <si>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</si>
  <si>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</si>
  <si>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</si>
  <si>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</si>
  <si>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</si>
  <si>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</si>
  <si>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</si>
  <si>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</si>
  <si>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</si>
  <si>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</si>
  <si>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</si>
  <si>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</si>
  <si>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</si>
  <si>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</si>
  <si>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</si>
  <si>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</si>
  <si>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</si>
  <si>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</si>
  <si>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</si>
  <si>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</si>
  <si>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</si>
  <si>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</si>
  <si>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</si>
  <si>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</si>
  <si>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</si>
  <si>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</si>
  <si>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</si>
  <si>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</si>
  <si>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</si>
  <si>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</si>
  <si>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</si>
  <si>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</si>
  <si>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</si>
  <si>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</si>
  <si>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</si>
  <si>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</si>
  <si>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</si>
  <si>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</si>
  <si>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</si>
  <si>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</si>
  <si>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</si>
  <si>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</si>
  <si>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</si>
  <si>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</si>
  <si>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</si>
  <si>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</si>
  <si>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</si>
  <si>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</si>
  <si>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</si>
  <si>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</si>
  <si>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</si>
  <si>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</si>
  <si>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</si>
  <si>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</si>
  <si>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</si>
  <si>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</si>
  <si>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</si>
  <si>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</si>
  <si>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</si>
  <si>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</si>
  <si>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</si>
  <si>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</si>
  <si>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</si>
  <si>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</si>
  <si>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</si>
  <si>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</si>
  <si>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</si>
  <si>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</si>
  <si>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</si>
  <si>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</si>
  <si>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</si>
  <si>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</si>
  <si>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</si>
  <si>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</si>
  <si>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</si>
  <si>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</si>
  <si>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</si>
  <si>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</si>
  <si>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</si>
  <si>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</si>
  <si>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</si>
  <si>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</si>
  <si>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</si>
  <si>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</si>
  <si>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</si>
  <si>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</si>
  <si>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</si>
  <si>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</si>
  <si>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</si>
  <si>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</si>
  <si>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</si>
  <si>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</si>
  <si>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</si>
  <si>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</si>
  <si>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</si>
  <si>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</si>
  <si>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</si>
  <si>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</si>
  <si>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</si>
  <si>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</si>
  <si>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</si>
  <si>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</si>
  <si>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</si>
  <si>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</si>
  <si>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</si>
  <si>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</si>
  <si>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</si>
  <si>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</si>
  <si>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</si>
  <si>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</si>
  <si>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</si>
  <si>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</si>
  <si>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</si>
  <si>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</si>
  <si>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</si>
  <si>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</si>
  <si>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</si>
  <si>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</si>
  <si>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</si>
  <si>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</si>
  <si>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</si>
  <si>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</si>
  <si>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</si>
  <si>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</si>
  <si>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</si>
  <si>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</si>
  <si>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</si>
  <si>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</si>
  <si>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</si>
  <si>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</si>
  <si>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</si>
  <si>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</si>
  <si>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</si>
  <si>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</si>
  <si>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</si>
  <si>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</si>
  <si>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</si>
  <si>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</si>
  <si>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</si>
  <si>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</si>
  <si>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</si>
  <si>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</si>
  <si>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</si>
  <si>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</si>
  <si>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</si>
  <si>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</si>
  <si>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</si>
  <si>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</si>
  <si>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</si>
  <si>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</si>
  <si>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</si>
  <si>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</si>
  <si>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</si>
  <si>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</si>
  <si>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</si>
  <si>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</si>
  <si>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</si>
  <si>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</si>
  <si>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</si>
  <si>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</si>
  <si>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</si>
  <si>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</si>
  <si>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</si>
  <si>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</si>
  <si>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</si>
  <si>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</si>
  <si>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</si>
  <si>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</si>
  <si>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</si>
  <si>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</si>
  <si>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</si>
  <si>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</si>
  <si>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</si>
  <si>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</si>
  <si>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</si>
  <si>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</si>
  <si>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</si>
  <si>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</si>
  <si>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</si>
  <si>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</si>
  <si>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</si>
  <si>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</si>
  <si>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</si>
  <si>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</si>
  <si>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</si>
  <si>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</si>
  <si>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</si>
  <si>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</si>
  <si>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</si>
  <si>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</si>
  <si>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</si>
  <si>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</si>
  <si>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</si>
  <si>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</si>
  <si>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</si>
  <si>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</si>
  <si>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</si>
  <si>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</si>
  <si>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</si>
  <si>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</si>
  <si>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</si>
  <si>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</si>
  <si>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</si>
  <si>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</si>
  <si>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</si>
  <si>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</si>
  <si>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</si>
  <si>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</si>
  <si>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</si>
  <si>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</si>
  <si>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</si>
  <si>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</si>
  <si>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</si>
  <si>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</si>
  <si>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</si>
  <si>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</si>
  <si>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</si>
  <si>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</si>
  <si>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</si>
  <si>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</si>
  <si>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</si>
  <si>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</si>
  <si>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</si>
  <si>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</si>
  <si>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</si>
  <si>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</si>
  <si>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</si>
  <si>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</si>
  <si>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</si>
  <si>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</si>
  <si>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</si>
  <si>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</si>
  <si>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</si>
  <si>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</si>
  <si>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</si>
  <si>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</si>
  <si>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</si>
  <si>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</si>
  <si>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</si>
  <si>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</si>
  <si>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</si>
  <si>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</si>
  <si>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</si>
  <si>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</si>
  <si>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</si>
  <si>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</si>
  <si>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</si>
  <si>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</si>
  <si>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</si>
  <si>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</si>
  <si>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</si>
  <si>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</si>
  <si>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</si>
  <si>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</si>
  <si>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</si>
  <si>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</si>
  <si>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</si>
  <si>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</si>
  <si>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</si>
  <si>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</si>
  <si>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</si>
  <si>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</si>
  <si>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</si>
  <si>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</si>
  <si>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</si>
  <si>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</si>
  <si>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</si>
  <si>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</si>
  <si>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</si>
  <si>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</si>
  <si>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</si>
  <si>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</si>
  <si>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</si>
  <si>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</si>
  <si>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</si>
  <si>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</si>
  <si>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</si>
  <si>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</si>
  <si>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</si>
  <si>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</si>
  <si>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</si>
  <si>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</si>
  <si>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</si>
  <si>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</si>
  <si>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</si>
  <si>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</si>
  <si>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</si>
  <si>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</si>
  <si>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</si>
  <si>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</si>
  <si>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</si>
  <si>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</si>
  <si>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</si>
  <si>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</si>
  <si>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</si>
  <si>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</si>
  <si>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</si>
  <si>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</si>
  <si>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</si>
  <si>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</si>
  <si>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</si>
  <si>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</si>
  <si>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</si>
  <si>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</si>
  <si>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</si>
  <si>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</si>
  <si>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</si>
  <si>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</si>
  <si>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</si>
  <si>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</si>
  <si>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</si>
  <si>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</si>
  <si>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</si>
  <si>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</si>
  <si>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</si>
  <si>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</si>
  <si>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</si>
  <si>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</si>
  <si>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</si>
  <si>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</si>
  <si>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</si>
  <si>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</si>
  <si>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</si>
  <si>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</si>
  <si>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</si>
  <si>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</si>
  <si>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</si>
  <si>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</si>
  <si>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</si>
  <si>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</si>
  <si>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</si>
  <si>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</si>
  <si>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</si>
  <si>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</si>
  <si>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</si>
  <si>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</si>
  <si>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</si>
  <si>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</si>
  <si>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</si>
  <si>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</si>
  <si>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</si>
  <si>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</si>
  <si>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</si>
  <si>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</si>
  <si>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</si>
  <si>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</si>
  <si>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</si>
  <si>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</si>
  <si>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</si>
  <si>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</si>
  <si>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</si>
  <si>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</si>
  <si>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</si>
  <si>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</si>
  <si>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</si>
  <si>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</si>
  <si>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</si>
  <si>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</si>
  <si>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</si>
  <si>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</si>
  <si>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</si>
  <si>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</si>
  <si>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</si>
  <si>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</si>
  <si>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</si>
  <si>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</si>
  <si>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</si>
  <si>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</si>
  <si>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</si>
  <si>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</si>
  <si>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</si>
  <si>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</si>
  <si>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</si>
  <si>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</si>
  <si>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</si>
  <si>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</si>
  <si>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</si>
  <si>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</si>
  <si>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</si>
  <si>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</si>
  <si>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</si>
  <si>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</si>
  <si>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</si>
  <si>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</si>
  <si>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</si>
  <si>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</si>
  <si>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</si>
  <si>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</si>
  <si>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</si>
  <si>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</si>
  <si>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</si>
  <si>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</si>
  <si>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</si>
  <si>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</si>
  <si>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</si>
  <si>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</si>
  <si>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</si>
  <si>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</si>
  <si>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</si>
  <si>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</si>
  <si>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</si>
  <si>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</si>
  <si>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</si>
  <si>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</si>
  <si>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</si>
  <si>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</si>
  <si>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</si>
  <si>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</si>
  <si>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</si>
  <si>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</si>
  <si>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</si>
  <si>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</si>
  <si>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</si>
  <si>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</si>
  <si>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</si>
  <si>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</si>
  <si>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</si>
  <si>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</si>
  <si>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</si>
  <si>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</si>
  <si>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</si>
  <si>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</si>
  <si>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</si>
  <si>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</si>
  <si>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</si>
  <si>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</si>
  <si>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</si>
  <si>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</si>
  <si>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</si>
  <si>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</si>
  <si>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</si>
  <si>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</si>
  <si>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</si>
  <si>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</si>
  <si>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</si>
  <si>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</si>
  <si>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</si>
  <si>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</si>
  <si>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</si>
  <si>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</si>
  <si>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</si>
  <si>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</si>
  <si>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</si>
  <si>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</si>
  <si>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</si>
  <si>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</si>
  <si>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</si>
  <si>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</si>
  <si>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</si>
  <si>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</si>
  <si>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</si>
  <si>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</si>
  <si>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</si>
  <si>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</si>
  <si>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</si>
  <si>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</si>
  <si>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</si>
  <si>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</si>
  <si>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</si>
  <si>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</si>
  <si>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</si>
  <si>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</si>
  <si>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</si>
  <si>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</si>
  <si>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</si>
  <si>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</si>
  <si>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</si>
  <si>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</si>
  <si>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</si>
  <si>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</si>
  <si>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</si>
  <si>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</si>
  <si>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</si>
  <si>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</si>
  <si>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</si>
  <si>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</si>
  <si>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</si>
  <si>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</si>
  <si>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</si>
  <si>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</si>
  <si>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</si>
  <si>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</si>
  <si>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</si>
  <si>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</si>
  <si>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</si>
  <si>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</si>
  <si>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</si>
  <si>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</si>
  <si>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</si>
  <si>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</si>
  <si>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</si>
  <si>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</si>
  <si>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</si>
  <si>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</si>
  <si>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</si>
  <si>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</si>
  <si>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</si>
  <si>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</si>
  <si>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</si>
  <si>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</si>
  <si>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</si>
  <si>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</si>
  <si>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</si>
  <si>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</si>
  <si>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</si>
  <si>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</si>
  <si>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</si>
  <si>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</si>
  <si>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</si>
  <si>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</si>
  <si>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</si>
  <si>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</si>
  <si>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</si>
  <si>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</si>
  <si>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</si>
  <si>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</si>
  <si>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</si>
  <si>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</si>
  <si>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</si>
  <si>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</si>
  <si>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</si>
  <si>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</si>
  <si>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</si>
  <si>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</si>
  <si>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</si>
  <si>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</si>
  <si>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</si>
  <si>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</si>
  <si>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</si>
  <si>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</si>
  <si>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</si>
  <si>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</si>
  <si>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</si>
  <si>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</si>
  <si>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</si>
  <si>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</si>
  <si>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</si>
  <si>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</si>
  <si>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</si>
  <si>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</si>
  <si>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</si>
  <si>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</si>
  <si>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</si>
  <si>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</si>
  <si>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</si>
  <si>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</si>
  <si>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</si>
  <si>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</si>
  <si>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</si>
  <si>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</si>
  <si>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</si>
  <si>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</si>
  <si>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</si>
  <si>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</si>
  <si>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</si>
  <si>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</si>
  <si>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</si>
  <si>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</si>
  <si>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</si>
  <si>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</si>
  <si>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</si>
  <si>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</si>
  <si>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</si>
  <si>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</si>
  <si>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</si>
  <si>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</si>
  <si>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</si>
  <si>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</si>
  <si>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</si>
  <si>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</si>
  <si>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</si>
  <si>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</si>
  <si>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</si>
  <si>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</si>
  <si>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</si>
  <si>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</si>
  <si>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</si>
  <si>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</si>
  <si>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</si>
  <si>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</si>
  <si>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</si>
  <si>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</si>
  <si>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</si>
  <si>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</si>
  <si>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</si>
  <si>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</si>
  <si>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</si>
  <si>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</si>
  <si>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</si>
  <si>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</si>
  <si>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</si>
  <si>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</si>
  <si>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</si>
  <si>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</si>
  <si>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</si>
  <si>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</si>
  <si>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</si>
  <si>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</si>
  <si>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</si>
  <si>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</si>
  <si>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</si>
  <si>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</si>
  <si>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</si>
  <si>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</si>
  <si>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</si>
  <si>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</si>
  <si>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</si>
  <si>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</si>
  <si>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</si>
  <si>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</si>
  <si>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</si>
  <si>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</si>
  <si>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</si>
  <si>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</si>
  <si>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</si>
  <si>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</si>
  <si>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</si>
  <si>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</si>
  <si>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</si>
  <si>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</si>
  <si>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</si>
  <si>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</si>
  <si>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</si>
  <si>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</si>
  <si>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</si>
  <si>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</si>
  <si>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</si>
  <si>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</si>
  <si>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</si>
  <si>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</si>
  <si>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</si>
  <si>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</si>
  <si>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</si>
  <si>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</si>
  <si>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</si>
  <si>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</si>
  <si>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</si>
  <si>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</si>
  <si>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</si>
  <si>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</si>
  <si>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</si>
  <si>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</si>
  <si>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</si>
  <si>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</si>
  <si>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</si>
  <si>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</si>
  <si>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</si>
  <si>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</si>
  <si>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</si>
  <si>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</si>
  <si>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</si>
  <si>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</si>
  <si>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</si>
  <si>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</si>
  <si>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</si>
  <si>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</si>
  <si>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</si>
  <si>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</si>
  <si>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</si>
  <si>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</si>
  <si>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</si>
  <si>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</si>
  <si>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</si>
  <si>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</si>
  <si>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</si>
  <si>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</si>
  <si>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</si>
  <si>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</si>
  <si>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</si>
  <si>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</si>
  <si>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</si>
  <si>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</si>
  <si>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</si>
  <si>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</si>
  <si>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</si>
  <si>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</si>
  <si>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</si>
  <si>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</si>
  <si>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</si>
  <si>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</si>
  <si>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</si>
  <si>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</si>
  <si>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</si>
  <si>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</si>
  <si>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</si>
  <si>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</si>
  <si>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</si>
  <si>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</si>
  <si>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</si>
  <si>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</si>
  <si>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</si>
  <si>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</si>
  <si>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</si>
  <si>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</si>
  <si>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</si>
  <si>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</si>
  <si>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</si>
  <si>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</si>
  <si>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</si>
  <si>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</si>
  <si>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</si>
  <si>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</si>
  <si>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</si>
  <si>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</si>
  <si>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</si>
  <si>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</si>
  <si>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</si>
  <si>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</si>
  <si>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</si>
  <si>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</si>
  <si>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</si>
  <si>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</si>
  <si>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</si>
  <si>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</si>
  <si>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</si>
  <si>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</si>
  <si>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</si>
  <si>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</si>
  <si>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</si>
  <si>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</si>
  <si>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</si>
  <si>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</si>
  <si>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</si>
  <si>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</si>
  <si>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</si>
  <si>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</si>
  <si>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</si>
  <si>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</si>
  <si>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</si>
  <si>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</si>
  <si>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</si>
  <si>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</si>
  <si>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</si>
  <si>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</si>
  <si>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</si>
  <si>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</si>
  <si>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</si>
  <si>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</si>
  <si>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</si>
  <si>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</si>
  <si>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</si>
  <si>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</si>
  <si>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</si>
  <si>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</si>
  <si>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</si>
  <si>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</si>
  <si>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</si>
  <si>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</si>
  <si>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</si>
  <si>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</si>
  <si>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</si>
  <si>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</si>
  <si>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</si>
  <si>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</si>
  <si>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</si>
  <si>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</si>
  <si>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</si>
  <si>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</si>
  <si>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</si>
  <si>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</si>
  <si>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</si>
  <si>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</si>
  <si>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</si>
  <si>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</si>
  <si>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</si>
  <si>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</si>
  <si>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</si>
  <si>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</si>
  <si>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</si>
  <si>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</si>
  <si>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</si>
  <si>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</si>
  <si>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</si>
  <si>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</si>
  <si>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</si>
  <si>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</si>
  <si>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</si>
  <si>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</si>
  <si>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</si>
  <si>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</si>
  <si>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</si>
  <si>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</si>
  <si>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</si>
  <si>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</si>
  <si>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</si>
  <si>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</si>
  <si>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</si>
  <si>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</si>
  <si>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</si>
  <si>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</si>
  <si>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</si>
  <si>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</si>
  <si>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</si>
  <si>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</si>
  <si>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</si>
  <si>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</si>
  <si>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</si>
  <si>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</si>
  <si>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</si>
  <si>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</si>
  <si>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</si>
  <si>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</si>
  <si>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</si>
  <si>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</si>
  <si>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</si>
  <si>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</si>
  <si>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</si>
  <si>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</si>
  <si>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</si>
  <si>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</si>
  <si>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</si>
  <si>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</si>
  <si>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</si>
  <si>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</si>
  <si>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</si>
  <si>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</si>
  <si>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</si>
  <si>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</si>
  <si>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</si>
  <si>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</si>
  <si>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</si>
  <si>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</si>
  <si>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</si>
  <si>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</si>
  <si>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</si>
  <si>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</si>
  <si>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</si>
  <si>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</si>
  <si>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</si>
  <si>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</si>
  <si>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</si>
  <si>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</si>
  <si>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</si>
  <si>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</si>
  <si>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</si>
  <si>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</si>
  <si>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</si>
  <si>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</si>
  <si>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</si>
  <si>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</si>
  <si>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</si>
  <si>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</si>
  <si>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</si>
  <si>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</si>
  <si>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</si>
  <si>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</si>
  <si>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</si>
  <si>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</si>
  <si>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</si>
  <si>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</si>
  <si>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</si>
  <si>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</si>
  <si>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</si>
  <si>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</si>
  <si>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</si>
  <si>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</si>
  <si>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</si>
  <si>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</si>
  <si>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</si>
  <si>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</si>
  <si>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</si>
  <si>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</si>
  <si>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</si>
  <si>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</si>
  <si>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</si>
  <si>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</si>
  <si>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</si>
  <si>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</si>
  <si>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</si>
  <si>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</si>
  <si>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</si>
  <si>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</si>
  <si>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</si>
  <si>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</si>
  <si>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</si>
  <si>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</si>
  <si>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</si>
  <si>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</si>
  <si>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</si>
  <si>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</si>
  <si>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</si>
  <si>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</si>
  <si>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</si>
  <si>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</si>
  <si>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</si>
  <si>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</si>
  <si>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</si>
  <si>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</si>
  <si>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</si>
  <si>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</si>
  <si>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</si>
  <si>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</si>
  <si>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</si>
  <si>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</si>
  <si>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</si>
  <si>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</si>
  <si>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</si>
  <si>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</si>
  <si>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</si>
  <si>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</si>
  <si>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</si>
  <si>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</si>
  <si>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</si>
  <si>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</si>
  <si>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</si>
  <si>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</si>
  <si>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</si>
  <si>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</si>
  <si>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</si>
  <si>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</si>
  <si>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</si>
  <si>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</si>
  <si>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</si>
  <si>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</si>
  <si>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</si>
  <si>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</si>
  <si>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</si>
  <si>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</si>
  <si>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</si>
  <si>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</si>
  <si>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</si>
  <si>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</si>
  <si>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</si>
  <si>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</si>
  <si>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</si>
  <si>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</si>
  <si>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</si>
  <si>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</si>
  <si>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</si>
  <si>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</si>
  <si>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</si>
  <si>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</si>
  <si>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</si>
  <si>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</si>
  <si>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</si>
  <si>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</si>
  <si>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</si>
  <si>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</si>
  <si>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</si>
  <si>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</si>
  <si>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</si>
  <si>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</si>
  <si>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</si>
  <si>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</si>
  <si>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</si>
  <si>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</si>
  <si>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</si>
  <si>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</si>
  <si>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</si>
  <si>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</si>
  <si>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</si>
  <si>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</si>
  <si>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</si>
  <si>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</si>
  <si>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</si>
  <si>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</si>
  <si>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</si>
  <si>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</si>
  <si>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</si>
  <si>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</si>
  <si>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</si>
  <si>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</si>
  <si>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</si>
  <si>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</si>
  <si>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</si>
  <si>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</si>
  <si>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</si>
  <si>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</si>
  <si>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</si>
  <si>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</si>
  <si>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</si>
  <si>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</si>
  <si>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</si>
  <si>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</si>
  <si>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</si>
  <si>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</si>
  <si>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</si>
  <si>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</si>
  <si>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</si>
  <si>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</si>
  <si>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</si>
  <si>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</si>
  <si>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</si>
  <si>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</si>
  <si>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</si>
  <si>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</si>
  <si>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</si>
  <si>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</si>
  <si>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</si>
  <si>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</si>
  <si>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</si>
  <si>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</si>
  <si>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</si>
  <si>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</si>
  <si>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</si>
  <si>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</si>
  <si>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</si>
  <si>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</si>
  <si>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</si>
  <si>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</si>
  <si>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</si>
  <si>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</si>
  <si>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</si>
  <si>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</si>
  <si>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</si>
  <si>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</si>
  <si>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</si>
  <si>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</si>
  <si>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</si>
  <si>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</si>
  <si>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</si>
  <si>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</si>
  <si>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</si>
  <si>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</si>
  <si>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</si>
  <si>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</si>
  <si>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</si>
  <si>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</si>
  <si>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</si>
  <si>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</si>
  <si>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</si>
  <si>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</si>
  <si>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</si>
  <si>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</si>
  <si>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</si>
  <si>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</si>
  <si>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</si>
  <si>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</si>
  <si>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</si>
  <si>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</si>
  <si>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</si>
  <si>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</si>
  <si>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</si>
  <si>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</si>
  <si>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</si>
  <si>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</si>
  <si>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</si>
  <si>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</si>
  <si>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</si>
  <si>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</si>
  <si>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</si>
  <si>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</si>
  <si>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</si>
  <si>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</si>
  <si>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</si>
  <si>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</si>
  <si>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</si>
  <si>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</si>
  <si>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</si>
  <si>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</si>
  <si>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</si>
  <si>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</si>
  <si>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</si>
  <si>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</si>
  <si>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</si>
  <si>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</si>
  <si>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</si>
  <si>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</si>
  <si>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</si>
  <si>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</si>
  <si>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</si>
  <si>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</si>
  <si>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</si>
  <si>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</si>
  <si>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</si>
  <si>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</si>
  <si>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</si>
  <si>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</si>
  <si>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</si>
  <si>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</si>
  <si>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</si>
  <si>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</si>
  <si>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</si>
  <si>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</si>
  <si>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</si>
  <si>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</si>
  <si>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</si>
  <si>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</si>
  <si>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</si>
  <si>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</si>
  <si>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</si>
  <si>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</si>
  <si>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</si>
  <si>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</si>
  <si>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</si>
  <si>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</si>
  <si>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</si>
  <si>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</si>
  <si>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</si>
  <si>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</si>
  <si>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</si>
  <si>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</si>
  <si>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</si>
  <si>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</si>
  <si>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</si>
  <si>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</si>
  <si>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</si>
  <si>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</si>
  <si>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</si>
  <si>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</si>
  <si>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</si>
  <si>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</si>
  <si>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</si>
  <si>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</si>
  <si>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</si>
  <si>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</si>
  <si>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</si>
  <si>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</si>
  <si>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</si>
  <si>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</si>
  <si>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</si>
  <si>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</si>
  <si>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</si>
  <si>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</si>
  <si>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</si>
  <si>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</si>
  <si>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</si>
  <si>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</si>
  <si>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</si>
  <si>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</si>
  <si>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</si>
  <si>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</si>
  <si>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</si>
  <si>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</si>
  <si>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</si>
  <si>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</si>
  <si>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</si>
  <si>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</si>
  <si>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</si>
  <si>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</si>
  <si>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</si>
  <si>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</si>
  <si>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</si>
  <si>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</si>
  <si>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</si>
  <si>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</si>
  <si>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</si>
  <si>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</si>
  <si>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</si>
  <si>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</si>
  <si>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</si>
  <si>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</si>
  <si>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</si>
  <si>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</si>
  <si>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</si>
  <si>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</si>
  <si>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</si>
  <si>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</si>
  <si>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</si>
  <si>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</si>
  <si>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</si>
  <si>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</si>
  <si>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</si>
  <si>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</si>
  <si>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</si>
  <si>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</si>
  <si>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</si>
  <si>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</si>
  <si>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</si>
  <si>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</si>
  <si>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</si>
  <si>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</si>
  <si>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</si>
  <si>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</si>
  <si>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</si>
  <si>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</si>
  <si>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</si>
  <si>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</si>
  <si>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</si>
  <si>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</si>
  <si>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</si>
  <si>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</si>
  <si>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</si>
  <si>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</si>
  <si>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</si>
  <si>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</si>
  <si>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</si>
  <si>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</si>
  <si>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</si>
  <si>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</si>
  <si>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</si>
  <si>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</si>
  <si>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</si>
  <si>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</si>
  <si>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</si>
  <si>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</si>
  <si>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</si>
  <si>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</si>
  <si>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</si>
  <si>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</si>
  <si>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</si>
  <si>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</si>
  <si>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</si>
  <si>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</si>
  <si>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</si>
  <si>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</si>
  <si>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</si>
  <si>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</si>
  <si>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</si>
  <si>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</si>
  <si>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</si>
  <si>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</si>
  <si>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</si>
  <si>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</si>
  <si>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</si>
  <si>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</si>
  <si>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</si>
  <si>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</si>
  <si>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</si>
  <si>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</si>
  <si>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</si>
  <si>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</si>
  <si>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</si>
  <si>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</si>
  <si>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</si>
  <si>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</si>
  <si>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</si>
  <si>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</si>
  <si>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</si>
  <si>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</si>
  <si>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</si>
  <si>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</si>
  <si>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</si>
  <si>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</si>
  <si>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</si>
  <si>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</si>
  <si>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</si>
  <si>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</si>
  <si>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</si>
  <si>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</si>
  <si>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</si>
  <si>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</si>
  <si>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</si>
  <si>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</si>
  <si>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</si>
  <si>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</si>
  <si>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</si>
  <si>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</si>
  <si>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</si>
  <si>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</si>
  <si>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</si>
  <si>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</si>
  <si>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</si>
  <si>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</si>
  <si>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</si>
  <si>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</si>
  <si>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</si>
  <si>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</si>
  <si>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</si>
  <si>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</si>
  <si>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</si>
  <si>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</si>
  <si>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</si>
  <si>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</si>
  <si>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</si>
  <si>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</si>
  <si>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</si>
  <si>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</si>
  <si>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</si>
  <si>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</si>
  <si>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</si>
  <si>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</si>
  <si>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</si>
  <si>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</si>
  <si>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</si>
  <si>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</si>
  <si>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</si>
  <si>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</si>
  <si>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</si>
  <si>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</si>
  <si>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</si>
  <si>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</si>
  <si>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</si>
  <si>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</si>
  <si>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</si>
  <si>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</si>
  <si>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</si>
  <si>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</si>
  <si>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</si>
  <si>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</si>
  <si>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</si>
  <si>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</si>
  <si>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</si>
  <si>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</si>
  <si>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</si>
  <si>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</si>
  <si>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</si>
  <si>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</si>
  <si>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</si>
  <si>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</si>
  <si>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</si>
  <si>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</si>
  <si>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</si>
  <si>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</si>
  <si>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</si>
  <si>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</si>
  <si>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</si>
  <si>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</si>
  <si>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</si>
  <si>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</si>
  <si>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</si>
  <si>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</si>
  <si>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</si>
  <si>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</si>
  <si>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</si>
  <si>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</si>
  <si>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</si>
  <si>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</si>
  <si>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</si>
  <si>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</si>
  <si>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</si>
  <si>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</si>
  <si>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</si>
  <si>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</si>
  <si>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</si>
  <si>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</si>
  <si>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</si>
  <si>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</si>
  <si>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</si>
  <si>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</si>
  <si>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</si>
  <si>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</si>
  <si>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</si>
  <si>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</si>
  <si>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</si>
  <si>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</si>
  <si>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</si>
  <si>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</si>
  <si>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</si>
  <si>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</si>
  <si>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</si>
  <si>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</si>
  <si>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</si>
  <si>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</si>
  <si>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</si>
  <si>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</si>
  <si>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</si>
  <si>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</si>
  <si>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</si>
  <si>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</si>
  <si>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</si>
  <si>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</si>
  <si>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</si>
  <si>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</si>
  <si>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</si>
  <si>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</si>
  <si>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</si>
  <si>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</si>
  <si>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</si>
  <si>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</si>
  <si>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</si>
  <si>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</si>
  <si>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</si>
  <si>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</si>
  <si>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</si>
  <si>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</si>
  <si>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</si>
  <si>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</si>
  <si>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</si>
  <si>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</si>
  <si>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</si>
  <si>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</si>
  <si>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</si>
  <si>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</si>
  <si>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</si>
  <si>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</si>
  <si>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</si>
  <si>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</si>
  <si>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</si>
  <si>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</si>
  <si>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</si>
  <si>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</si>
  <si>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</si>
  <si>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</si>
  <si>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</si>
  <si>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</si>
  <si>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</si>
  <si>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</si>
  <si>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</si>
  <si>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</si>
  <si>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</si>
  <si>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</si>
  <si>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</si>
  <si>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</si>
  <si>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</si>
  <si>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</si>
  <si>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</si>
  <si>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</si>
  <si>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</si>
  <si>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</si>
  <si>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</si>
  <si>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</si>
  <si>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</si>
  <si>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</si>
  <si>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</si>
  <si>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</si>
  <si>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</si>
  <si>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</si>
  <si>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</si>
  <si>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</si>
  <si>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</si>
  <si>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</si>
  <si>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</si>
  <si>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</si>
  <si>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</si>
  <si>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</si>
  <si>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</si>
  <si>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</si>
  <si>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</si>
  <si>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</si>
  <si>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</si>
  <si>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</si>
  <si>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</si>
  <si>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</si>
  <si>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</si>
  <si>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</si>
  <si>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</si>
  <si>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</si>
  <si>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</si>
  <si>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</si>
  <si>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</si>
  <si>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</si>
  <si>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</si>
  <si>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</si>
  <si>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</si>
  <si>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</si>
  <si>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</si>
  <si>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</si>
  <si>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</si>
  <si>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</si>
  <si>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</si>
  <si>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</si>
  <si>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</si>
  <si>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</si>
  <si>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</si>
  <si>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</si>
  <si>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</si>
  <si>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</si>
  <si>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</si>
  <si>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</si>
  <si>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</si>
  <si>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</si>
  <si>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</si>
  <si>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</si>
  <si>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</si>
  <si>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</si>
  <si>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</si>
  <si>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</si>
  <si>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</si>
  <si>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</si>
  <si>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</si>
  <si>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</si>
  <si>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</si>
  <si>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</si>
  <si>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</si>
  <si>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</si>
  <si>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</si>
  <si>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</si>
  <si>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</si>
  <si>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</si>
  <si>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</si>
  <si>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</si>
  <si>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</si>
  <si>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</si>
  <si>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</si>
  <si>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</si>
  <si>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</si>
  <si>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</si>
  <si>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</si>
  <si>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</si>
  <si>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</si>
  <si>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</si>
  <si>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</si>
  <si>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</si>
  <si>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</si>
  <si>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</si>
  <si>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</si>
  <si>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</si>
  <si>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</si>
  <si>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</si>
  <si>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</si>
  <si>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</si>
  <si>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</si>
  <si>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</si>
  <si>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</si>
  <si>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</si>
  <si>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</si>
  <si>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</si>
  <si>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</si>
  <si>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</si>
  <si>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</si>
  <si>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</si>
  <si>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</si>
  <si>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</si>
  <si>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</si>
  <si>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</si>
  <si>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</si>
  <si>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</si>
  <si>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</si>
  <si>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</si>
  <si>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</si>
  <si>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</si>
  <si>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</si>
  <si>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</si>
  <si>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</si>
  <si>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</si>
  <si>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</si>
  <si>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</si>
  <si>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</si>
  <si>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</si>
  <si>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</si>
  <si>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</si>
  <si>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</si>
  <si>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</si>
  <si>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</si>
  <si>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</si>
  <si>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</si>
  <si>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</si>
  <si>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</si>
  <si>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</si>
  <si>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</si>
  <si>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</si>
  <si>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</si>
  <si>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</si>
  <si>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</si>
  <si>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</si>
  <si>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</si>
  <si>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</si>
  <si>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</si>
  <si>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</si>
  <si>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</si>
  <si>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</si>
  <si>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</si>
  <si>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</si>
  <si>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</si>
  <si>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</si>
  <si>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</si>
  <si>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</si>
  <si>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</si>
  <si>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</si>
  <si>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</si>
  <si>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</si>
  <si>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</si>
  <si>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</si>
  <si>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</si>
  <si>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</si>
  <si>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</si>
  <si>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</si>
  <si>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</si>
  <si>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</si>
  <si>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</si>
  <si>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</si>
  <si>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</si>
  <si>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</si>
  <si>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</si>
  <si>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</si>
  <si>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</si>
  <si>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</si>
  <si>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</si>
  <si>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</si>
  <si>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</si>
  <si>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</si>
  <si>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</si>
  <si>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</si>
  <si>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</si>
  <si>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</si>
  <si>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</si>
  <si>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</si>
  <si>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</si>
  <si>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</si>
  <si>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</si>
  <si>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</si>
  <si>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</si>
  <si>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</si>
  <si>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</si>
  <si>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</si>
  <si>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</si>
  <si>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</si>
  <si>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</si>
  <si>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</si>
  <si>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</si>
  <si>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</si>
  <si>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</si>
  <si>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</si>
  <si>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</si>
  <si>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</si>
  <si>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</si>
  <si>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</si>
  <si>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</si>
  <si>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</si>
  <si>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</si>
  <si>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</si>
  <si>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</si>
  <si>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</si>
  <si>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</si>
  <si>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</si>
  <si>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</si>
  <si>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</si>
  <si>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</si>
  <si>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</si>
  <si>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</si>
  <si>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</si>
  <si>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</si>
  <si>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</si>
  <si>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</si>
  <si>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</si>
  <si>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</si>
  <si>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</si>
  <si>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</si>
  <si>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</si>
  <si>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</si>
  <si>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</si>
  <si>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</si>
  <si>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</si>
  <si>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</si>
  <si>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</si>
  <si>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</si>
  <si>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</si>
  <si>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</si>
  <si>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</si>
  <si>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</si>
  <si>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</si>
  <si>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</si>
  <si>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</si>
  <si>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</si>
  <si>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</si>
  <si>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</si>
  <si>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</si>
  <si>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</si>
  <si>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</si>
  <si>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</si>
  <si>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</si>
  <si>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</si>
  <si>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</si>
  <si>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</si>
  <si>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</si>
  <si>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</si>
  <si>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</si>
  <si>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</si>
  <si>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</si>
  <si>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</si>
  <si>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</si>
  <si>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</si>
  <si>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</si>
  <si>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</si>
  <si>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</si>
  <si>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</si>
  <si>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</si>
  <si>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</si>
  <si>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</si>
  <si>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</si>
  <si>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</si>
  <si>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</si>
  <si>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</si>
  <si>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</si>
  <si>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</si>
  <si>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</si>
  <si>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</si>
  <si>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</si>
  <si>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</si>
  <si>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</si>
  <si>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</si>
  <si>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</si>
  <si>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</si>
  <si>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</si>
  <si>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</si>
  <si>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</si>
  <si>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</si>
  <si>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</si>
  <si>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</si>
  <si>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</si>
  <si>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</si>
  <si>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</si>
  <si>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</si>
  <si>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</si>
  <si>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</si>
  <si>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</si>
  <si>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</si>
  <si>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</si>
  <si>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</si>
  <si>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</si>
  <si>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</si>
  <si>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</si>
  <si>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</si>
  <si>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</si>
  <si>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</si>
  <si>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</si>
  <si>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</si>
  <si>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</si>
  <si>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</si>
  <si>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</si>
  <si>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</si>
  <si>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</si>
  <si>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</si>
  <si>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</si>
  <si>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</si>
  <si>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</si>
  <si>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</si>
  <si>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</si>
  <si>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</si>
  <si>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</si>
  <si>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</si>
  <si>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</si>
  <si>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</si>
  <si>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</si>
  <si>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</si>
  <si>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</si>
  <si>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</si>
  <si>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</si>
  <si>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</si>
  <si>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</si>
  <si>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</si>
  <si>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</si>
  <si>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</si>
  <si>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</si>
  <si>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</si>
  <si>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</si>
  <si>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</si>
  <si>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</si>
  <si>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</si>
  <si>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</si>
  <si>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</si>
  <si>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</si>
  <si>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</si>
  <si>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</si>
  <si>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</si>
  <si>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</si>
  <si>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</si>
  <si>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</si>
  <si>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</si>
  <si>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</si>
  <si>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</si>
  <si>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</si>
  <si>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</si>
  <si>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</si>
  <si>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</si>
  <si>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</si>
  <si>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</si>
  <si>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</si>
  <si>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</si>
  <si>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</si>
  <si>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</si>
  <si>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</si>
  <si>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</si>
  <si>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</si>
  <si>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</si>
  <si>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</si>
  <si>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</si>
  <si>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</si>
  <si>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</si>
  <si>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</si>
  <si>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</si>
  <si>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</si>
  <si>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</si>
  <si>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</si>
  <si>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</si>
  <si>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</si>
  <si>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</si>
  <si>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</si>
  <si>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</si>
  <si>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</si>
  <si>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</si>
  <si>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</si>
  <si>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</si>
  <si>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</si>
  <si>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</si>
  <si>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</si>
  <si>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</si>
  <si>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</si>
  <si>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</si>
  <si>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</si>
  <si>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</si>
  <si>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</si>
  <si>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</si>
  <si>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</si>
  <si>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</si>
  <si>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</si>
  <si>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</si>
  <si>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</si>
  <si>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</si>
  <si>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</si>
  <si>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</si>
  <si>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</si>
  <si>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</si>
  <si>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</si>
  <si>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</si>
  <si>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</si>
  <si>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</si>
  <si>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</si>
  <si>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</si>
  <si>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</si>
  <si>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</si>
  <si>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</si>
  <si>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</si>
  <si>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</si>
  <si>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</si>
  <si>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</si>
  <si>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</si>
  <si>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</si>
  <si>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</si>
  <si>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</si>
  <si>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</si>
  <si>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</si>
  <si>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</si>
  <si>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</si>
  <si>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</si>
  <si>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</si>
  <si>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</si>
  <si>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</si>
  <si>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</si>
  <si>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</si>
  <si>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</si>
  <si>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</si>
  <si>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</si>
  <si>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</si>
  <si>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</si>
  <si>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</si>
  <si>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</si>
  <si>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</si>
  <si>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</si>
  <si>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</si>
  <si>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</si>
  <si>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</si>
  <si>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</si>
  <si>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</si>
  <si>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</si>
  <si>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</si>
  <si>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</si>
  <si>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</si>
  <si>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</si>
  <si>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</si>
  <si>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</si>
  <si>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</si>
  <si>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</si>
  <si>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</si>
  <si>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</si>
  <si>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</si>
  <si>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</si>
  <si>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</si>
  <si>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</si>
  <si>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</si>
  <si>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</si>
  <si>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</si>
  <si>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</si>
  <si>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</si>
  <si>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</si>
  <si>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</si>
  <si>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</si>
  <si>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</si>
  <si>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</si>
  <si>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</si>
  <si>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</si>
  <si>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</si>
  <si>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</si>
  <si>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</si>
  <si>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</si>
  <si>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</si>
  <si>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</si>
  <si>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</si>
  <si>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</si>
  <si>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</si>
  <si>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</si>
  <si>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</si>
  <si>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</si>
  <si>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</si>
  <si>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</si>
  <si>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</si>
  <si>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</si>
  <si>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</si>
  <si>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</si>
  <si>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</si>
  <si>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</si>
  <si>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</si>
  <si>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</si>
  <si>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</si>
  <si>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</si>
  <si>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</si>
  <si>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</si>
  <si>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</si>
  <si>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</si>
  <si>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</si>
  <si>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</si>
  <si>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</si>
  <si>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</si>
  <si>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</si>
  <si>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</si>
  <si>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</si>
  <si>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</si>
  <si>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</si>
  <si>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</si>
  <si>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</si>
  <si>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</si>
  <si>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</si>
  <si>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</si>
  <si>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</si>
  <si>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</si>
  <si>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</si>
  <si>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</si>
  <si>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</si>
  <si>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</si>
  <si>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</si>
  <si>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</si>
  <si>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</si>
  <si>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</si>
  <si>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</si>
  <si>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</si>
  <si>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</si>
  <si>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</si>
  <si>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</si>
  <si>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</si>
  <si>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</si>
  <si>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</si>
  <si>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</si>
  <si>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</si>
  <si>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</si>
  <si>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</si>
  <si>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</si>
  <si>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</si>
  <si>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</si>
  <si>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</si>
  <si>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</si>
  <si>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</si>
  <si>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</si>
  <si>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</si>
  <si>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</si>
  <si>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</si>
  <si>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</si>
  <si>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</si>
  <si>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</si>
  <si>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</si>
  <si>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</si>
  <si>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</si>
  <si>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</si>
  <si>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</si>
  <si>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</si>
  <si>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</si>
  <si>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</si>
  <si>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</si>
  <si>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</si>
  <si>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</si>
  <si>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</si>
  <si>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</si>
  <si>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</si>
  <si>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</si>
  <si>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</si>
  <si>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</si>
  <si>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</si>
  <si>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</si>
  <si>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</si>
  <si>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</si>
  <si>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</si>
  <si>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</si>
  <si>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</si>
  <si>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</si>
  <si>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</si>
  <si>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</si>
  <si>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</si>
  <si>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</si>
  <si>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</si>
  <si>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</si>
  <si>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</si>
  <si>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</si>
  <si>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</si>
  <si>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</si>
  <si>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</si>
  <si>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</si>
  <si>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</si>
  <si>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</si>
  <si>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</si>
  <si>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</si>
  <si>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</si>
  <si>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</si>
  <si>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</si>
  <si>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</si>
  <si>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</si>
  <si>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</si>
  <si>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</si>
  <si>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</si>
  <si>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</si>
  <si>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</si>
  <si>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</si>
  <si>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</si>
  <si>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</si>
  <si>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</si>
  <si>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</si>
  <si>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</si>
  <si>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</si>
  <si>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</si>
  <si>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</si>
  <si>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</si>
  <si>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</si>
  <si>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</si>
  <si>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</si>
  <si>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</si>
  <si>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</si>
  <si>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</si>
  <si>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</si>
  <si>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</si>
  <si>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</si>
  <si>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</si>
  <si>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</si>
  <si>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</si>
  <si>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</si>
  <si>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</si>
  <si>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</si>
  <si>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</si>
  <si>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</si>
  <si>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</si>
  <si>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</si>
  <si>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</si>
  <si>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</si>
  <si>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</si>
  <si>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</si>
  <si>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</si>
  <si>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</si>
  <si>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</si>
  <si>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</si>
  <si>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</si>
  <si>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</si>
  <si>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</si>
  <si>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</si>
  <si>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</si>
  <si>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</si>
  <si>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</si>
  <si>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</si>
  <si>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</si>
  <si>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</si>
  <si>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</si>
  <si>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</si>
  <si>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</si>
  <si>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</si>
  <si>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</si>
  <si>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</si>
  <si>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</si>
  <si>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</si>
  <si>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</si>
  <si>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</si>
  <si>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</si>
  <si>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</si>
  <si>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</si>
  <si>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</si>
  <si>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</si>
  <si>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</si>
  <si>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</si>
  <si>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</si>
  <si>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</si>
  <si>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</si>
  <si>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</si>
  <si>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</si>
  <si>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</si>
  <si>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</si>
  <si>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</si>
  <si>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</si>
  <si>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</si>
  <si>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</si>
  <si>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</si>
  <si>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</si>
  <si>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</si>
  <si>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</si>
  <si>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</si>
  <si>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</si>
  <si>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</si>
  <si>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</si>
  <si>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</si>
  <si>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</si>
  <si>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</si>
  <si>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</si>
  <si>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</si>
  <si>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</si>
  <si>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</si>
  <si>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</si>
  <si>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</si>
  <si>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</si>
  <si>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</si>
  <si>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</si>
  <si>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</si>
  <si>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</si>
  <si>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</si>
  <si>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</si>
  <si>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</si>
  <si>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</si>
  <si>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</si>
  <si>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</si>
  <si>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</si>
  <si>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</si>
  <si>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</si>
  <si>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</si>
  <si>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</si>
  <si>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</si>
  <si>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</si>
  <si>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</si>
  <si>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</si>
  <si>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</si>
  <si>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</si>
  <si>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</si>
  <si>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</si>
  <si>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</si>
  <si>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</si>
  <si>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</si>
  <si>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</si>
  <si>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</si>
  <si>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</si>
  <si>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</si>
  <si>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</si>
  <si>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</si>
  <si>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</si>
  <si>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</si>
  <si>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</si>
  <si>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</si>
  <si>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</si>
  <si>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</si>
  <si>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</si>
  <si>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</si>
  <si>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</si>
  <si>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</si>
  <si>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</si>
  <si>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</si>
  <si>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</si>
  <si>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</si>
  <si>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</si>
  <si>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</si>
  <si>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</si>
  <si>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</si>
  <si>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</si>
  <si>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</si>
  <si>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</si>
  <si>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</si>
  <si>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</si>
  <si>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</si>
  <si>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</si>
  <si>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</si>
  <si>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</si>
  <si>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</si>
  <si>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</si>
  <si>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</si>
  <si>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</si>
  <si>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</si>
  <si>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</si>
  <si>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</si>
  <si>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</si>
  <si>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</si>
  <si>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</si>
  <si>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</si>
  <si>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</si>
  <si>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</si>
  <si>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</si>
  <si>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</si>
  <si>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</si>
  <si>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</si>
  <si>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</si>
  <si>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</si>
  <si>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</si>
  <si>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</si>
  <si>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</si>
  <si>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</si>
  <si>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</si>
  <si>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</si>
  <si>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</si>
  <si>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</si>
  <si>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</si>
  <si>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</si>
  <si>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</si>
  <si>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</si>
  <si>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</si>
  <si>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</si>
  <si>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</si>
  <si>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</si>
  <si>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</si>
  <si>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</si>
  <si>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</si>
  <si>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</si>
  <si>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</si>
  <si>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</si>
  <si>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</si>
  <si>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</si>
  <si>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</si>
  <si>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</si>
  <si>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</si>
  <si>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</si>
  <si>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</si>
  <si>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</si>
  <si>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</si>
  <si>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</si>
  <si>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</si>
  <si>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</si>
  <si>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</si>
  <si>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</si>
  <si>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</si>
  <si>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</si>
  <si>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</si>
  <si>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</si>
  <si>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</si>
  <si>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</si>
  <si>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</si>
  <si>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</si>
  <si>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</si>
  <si>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</si>
  <si>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</si>
  <si>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</si>
  <si>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</si>
  <si>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</si>
  <si>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</si>
  <si>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</si>
  <si>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</si>
  <si>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</si>
  <si>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</si>
  <si>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</si>
  <si>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</si>
  <si>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</si>
  <si>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</si>
  <si>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</si>
  <si>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</si>
  <si>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</si>
  <si>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</si>
  <si>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</si>
  <si>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</si>
  <si>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</si>
  <si>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</si>
  <si>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</si>
  <si>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</si>
  <si>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</si>
  <si>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</si>
  <si>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</si>
  <si>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</si>
  <si>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</si>
  <si>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</si>
  <si>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</si>
  <si>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</si>
  <si>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</si>
  <si>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</si>
  <si>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</si>
  <si>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</si>
  <si>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</si>
  <si>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</si>
  <si>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</si>
  <si>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</si>
  <si>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</si>
  <si>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</si>
  <si>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</si>
  <si>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</si>
  <si>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</si>
  <si>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</si>
  <si>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</si>
  <si>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</si>
  <si>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</si>
  <si>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</si>
  <si>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</si>
  <si>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</si>
  <si>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</si>
  <si>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</si>
  <si>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</si>
  <si>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</si>
  <si>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</si>
  <si>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</si>
  <si>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</si>
  <si>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</si>
  <si>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</si>
  <si>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</si>
  <si>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</si>
  <si>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</si>
  <si>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</si>
  <si>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</si>
  <si>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</si>
  <si>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</si>
  <si>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</si>
  <si>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</si>
  <si>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</si>
  <si>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</si>
  <si>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</si>
  <si>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</si>
  <si>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</si>
  <si>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</si>
  <si>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</si>
  <si>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</si>
  <si>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</si>
  <si>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</si>
  <si>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</si>
  <si>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</si>
  <si>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</si>
  <si>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</si>
  <si>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</si>
  <si>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</si>
  <si>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</si>
  <si>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</si>
  <si>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</si>
  <si>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</si>
  <si>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</si>
  <si>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</si>
  <si>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</si>
  <si>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</si>
  <si>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</si>
  <si>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</si>
  <si>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</si>
  <si>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</si>
  <si>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</si>
  <si>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</si>
  <si>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</si>
  <si>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</si>
  <si>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</si>
  <si>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</si>
  <si>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</si>
  <si>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</si>
  <si>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</si>
  <si>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</si>
  <si>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</si>
  <si>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</si>
  <si>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</si>
  <si>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</si>
  <si>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</si>
  <si>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</si>
  <si>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</si>
  <si>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</si>
  <si>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</si>
  <si>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</si>
  <si>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</si>
  <si>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</si>
  <si>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</si>
  <si>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</si>
  <si>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</si>
  <si>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</si>
  <si>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</si>
  <si>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</si>
  <si>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</si>
  <si>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</si>
  <si>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</si>
  <si>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</si>
  <si>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</si>
  <si>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</si>
  <si>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</si>
  <si>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</si>
  <si>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</si>
  <si>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</si>
  <si>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</si>
  <si>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</si>
  <si>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</si>
  <si>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</si>
  <si>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</si>
  <si>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</si>
  <si>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</si>
  <si>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</si>
  <si>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</si>
  <si>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</si>
  <si>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</si>
  <si>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</si>
  <si>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</si>
  <si>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</si>
  <si>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</si>
  <si>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</si>
  <si>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</si>
  <si>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</si>
  <si>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</si>
  <si>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</si>
  <si>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</si>
  <si>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</si>
  <si>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</si>
  <si>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</si>
  <si>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</si>
  <si>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</si>
  <si>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</si>
  <si>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</si>
  <si>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</si>
  <si>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</si>
  <si>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</si>
  <si>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</si>
  <si>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</si>
  <si>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</si>
  <si>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</si>
  <si>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</si>
  <si>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</si>
  <si>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</si>
  <si>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</si>
  <si>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</si>
  <si>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</si>
  <si>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</si>
  <si>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</si>
  <si>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</si>
  <si>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</si>
  <si>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</si>
  <si>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</si>
  <si>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</si>
  <si>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</si>
  <si>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</si>
  <si>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</si>
  <si>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</si>
  <si>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</si>
  <si>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</si>
  <si>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</si>
  <si>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</si>
  <si>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</si>
  <si>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</si>
  <si>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</si>
  <si>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</si>
  <si>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</si>
  <si>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</si>
  <si>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</si>
  <si>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</si>
  <si>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</si>
  <si>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</si>
  <si>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</si>
  <si>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</si>
  <si>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</si>
  <si>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</si>
  <si>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</si>
  <si>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</si>
  <si>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</si>
  <si>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</si>
  <si>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</si>
  <si>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</si>
  <si>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</si>
  <si>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</si>
  <si>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</si>
  <si>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</si>
  <si>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</si>
  <si>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</si>
  <si>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</si>
  <si>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</si>
  <si>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</si>
  <si>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</si>
  <si>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</si>
  <si>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</si>
  <si>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</si>
  <si>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</si>
  <si>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</si>
  <si>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</si>
  <si>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</si>
  <si>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</si>
  <si>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</si>
  <si>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</si>
  <si>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</si>
  <si>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</si>
  <si>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</si>
  <si>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</si>
  <si>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</si>
  <si>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</si>
  <si>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</si>
  <si>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</si>
  <si>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</si>
  <si>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</si>
  <si>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</si>
  <si>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</si>
  <si>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</si>
  <si>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</si>
  <si>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</si>
  <si>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</si>
  <si>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</si>
  <si>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</si>
  <si>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</si>
  <si>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</si>
  <si>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</si>
  <si>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</si>
  <si>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</si>
  <si>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</si>
  <si>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</si>
  <si>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</si>
  <si>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</si>
  <si>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</si>
  <si>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</si>
  <si>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</si>
  <si>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</si>
  <si>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</si>
  <si>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</si>
  <si>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</si>
  <si>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</si>
  <si>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</si>
  <si>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</si>
  <si>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</si>
  <si>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</si>
  <si>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</si>
  <si>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</si>
  <si>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</si>
  <si>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</si>
  <si>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</si>
  <si>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</si>
  <si>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</si>
  <si>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</si>
  <si>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</si>
  <si>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</si>
  <si>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</si>
  <si>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</si>
  <si>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</si>
  <si>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</si>
  <si>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</si>
  <si>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</si>
  <si>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</si>
  <si>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</si>
  <si>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</si>
  <si>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</si>
  <si>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</si>
  <si>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</si>
  <si>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</si>
  <si>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</si>
  <si>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</si>
  <si>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</si>
  <si>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</si>
  <si>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</si>
  <si>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</si>
  <si>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</si>
  <si>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</si>
  <si>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</si>
  <si>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</si>
  <si>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</si>
  <si>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</si>
  <si>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</si>
  <si>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</si>
  <si>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</si>
  <si>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</si>
  <si>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</si>
  <si>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</si>
  <si>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</si>
  <si>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</si>
  <si>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</si>
  <si>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</si>
  <si>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</si>
  <si>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</si>
  <si>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</si>
  <si>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</si>
  <si>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</si>
  <si>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</si>
  <si>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</si>
  <si>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</si>
  <si>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</si>
  <si>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</si>
  <si>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</si>
  <si>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</si>
  <si>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</si>
  <si>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</si>
  <si>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</si>
  <si>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</si>
  <si>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</si>
  <si>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</si>
  <si>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</si>
  <si>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</si>
  <si>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</si>
  <si>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</si>
  <si>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</si>
  <si>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</si>
  <si>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</si>
  <si>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</si>
  <si>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</si>
  <si>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</si>
  <si>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</si>
  <si>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</si>
  <si>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</si>
  <si>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</si>
  <si>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</si>
  <si>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</si>
  <si>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</si>
  <si>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</si>
  <si>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</si>
  <si>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</si>
  <si>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</si>
  <si>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</si>
  <si>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</si>
  <si>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</si>
  <si>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</si>
  <si>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</si>
  <si>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</si>
  <si>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</si>
  <si>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</si>
  <si>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</si>
  <si>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</si>
  <si>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</si>
  <si>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</si>
  <si>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</si>
  <si>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</si>
  <si>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</si>
  <si>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</si>
  <si>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</si>
  <si>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</si>
  <si>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</si>
  <si>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</si>
  <si>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</si>
  <si>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</si>
  <si>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</si>
  <si>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</si>
  <si>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</si>
  <si>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</si>
  <si>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</si>
  <si>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</si>
  <si>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</si>
  <si>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</si>
  <si>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</si>
  <si>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</si>
  <si>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</si>
  <si>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</si>
  <si>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</si>
  <si>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</si>
  <si>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</si>
  <si>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</si>
  <si>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</si>
  <si>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</si>
  <si>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</si>
  <si>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</si>
  <si>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</si>
  <si>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</si>
  <si>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</si>
  <si>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</si>
  <si>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</si>
  <si>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</si>
  <si>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</si>
  <si>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</si>
  <si>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</si>
  <si>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</si>
  <si>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</si>
  <si>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</si>
  <si>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</si>
  <si>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</si>
  <si>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</si>
  <si>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</si>
  <si>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</si>
  <si>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</si>
  <si>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</si>
  <si>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</si>
  <si>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</si>
  <si>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</si>
  <si>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</si>
  <si>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</si>
  <si>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</si>
  <si>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</si>
  <si>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</si>
  <si>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</si>
  <si>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</si>
  <si>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</si>
  <si>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</si>
  <si>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</si>
  <si>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</si>
  <si>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</si>
  <si>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</si>
  <si>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</si>
  <si>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</si>
  <si>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</si>
  <si>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</si>
  <si>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</si>
  <si>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</si>
  <si>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</si>
  <si>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</si>
  <si>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</si>
  <si>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</si>
  <si>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</si>
  <si>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</si>
  <si>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</si>
  <si>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</si>
  <si>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</si>
  <si>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</si>
  <si>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</si>
  <si>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</si>
  <si>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</si>
  <si>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</si>
  <si>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</si>
  <si>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</si>
  <si>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</si>
  <si>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</si>
  <si>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</si>
  <si>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</si>
  <si>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</si>
  <si>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</si>
  <si>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</si>
  <si>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</si>
  <si>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</si>
  <si>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</si>
  <si>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</si>
  <si>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</si>
  <si>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</si>
  <si>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</si>
  <si>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</si>
  <si>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</si>
  <si>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</si>
  <si>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</si>
  <si>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</si>
  <si>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</si>
  <si>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</si>
  <si>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</si>
  <si>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</si>
  <si>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</si>
  <si>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</si>
  <si>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</si>
  <si>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</si>
  <si>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</si>
  <si>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</si>
  <si>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</si>
  <si>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</si>
  <si>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</si>
  <si>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</si>
  <si>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</si>
  <si>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</si>
  <si>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</si>
  <si>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</si>
  <si>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</si>
  <si>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</si>
  <si>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</si>
  <si>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</si>
  <si>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</si>
  <si>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</si>
  <si>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</si>
  <si>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</si>
  <si>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</si>
  <si>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</si>
  <si>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</si>
  <si>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</si>
  <si>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</si>
  <si>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</si>
  <si>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</si>
  <si>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</si>
  <si>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</si>
  <si>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</si>
  <si>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</si>
  <si>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</si>
  <si>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</si>
  <si>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</si>
  <si>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</si>
  <si>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</si>
  <si>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</si>
  <si>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</si>
  <si>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</si>
  <si>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</si>
  <si>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</si>
  <si>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</si>
  <si>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</si>
  <si>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</si>
  <si>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</si>
  <si>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</si>
  <si>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</si>
  <si>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</si>
  <si>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</si>
  <si>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</si>
  <si>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</si>
  <si>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</si>
  <si>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</si>
  <si>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</si>
  <si>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</si>
  <si>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</si>
  <si>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</si>
  <si>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</si>
  <si>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</si>
  <si>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</si>
  <si>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</si>
  <si>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</si>
  <si>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</si>
  <si>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</si>
  <si>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</si>
  <si>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</si>
  <si>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</si>
  <si>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</si>
  <si>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</si>
  <si>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</si>
  <si>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</si>
  <si>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</si>
  <si>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</si>
  <si>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</si>
  <si>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</si>
  <si>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</si>
  <si>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</si>
  <si>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</si>
  <si>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</si>
  <si>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</si>
  <si>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</si>
  <si>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</si>
  <si>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</si>
  <si>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</si>
  <si>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</si>
  <si>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</si>
  <si>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</si>
  <si>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</si>
  <si>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</si>
  <si>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</si>
  <si>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</si>
  <si>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</si>
  <si>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</si>
  <si>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</si>
  <si>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</si>
  <si>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</si>
  <si>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</si>
  <si>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</si>
  <si>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</si>
  <si>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</si>
  <si>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</si>
  <si>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</si>
  <si>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</si>
  <si>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</si>
  <si>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</si>
  <si>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</si>
  <si>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</si>
  <si>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</si>
  <si>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</si>
  <si>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</si>
  <si>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</si>
  <si>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</si>
  <si>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</si>
  <si>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</si>
  <si>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</si>
  <si>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</si>
  <si>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</si>
  <si>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</si>
  <si>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</si>
  <si>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</si>
  <si>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</si>
  <si>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</si>
  <si>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</si>
  <si>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</si>
  <si>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</si>
  <si>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</si>
  <si>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</si>
  <si>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</si>
  <si>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</si>
  <si>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</si>
  <si>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</si>
  <si>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</si>
  <si>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</si>
  <si>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</si>
  <si>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</si>
  <si>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</si>
  <si>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</si>
  <si>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</si>
  <si>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</si>
  <si>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</si>
  <si>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</si>
  <si>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</si>
  <si>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</si>
  <si>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</si>
  <si>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</si>
  <si>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</si>
  <si>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</si>
  <si>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</si>
  <si>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</si>
  <si>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</si>
  <si>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</si>
  <si>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</si>
  <si>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</si>
  <si>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</si>
  <si>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</si>
  <si>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</si>
  <si>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</si>
  <si>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</si>
  <si>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</si>
  <si>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</si>
  <si>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</si>
  <si>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</si>
  <si>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</si>
  <si>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</si>
  <si>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</si>
  <si>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</si>
  <si>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</si>
  <si>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</si>
  <si>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</si>
  <si>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</si>
  <si>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</si>
  <si>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</si>
  <si>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</si>
  <si>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</si>
  <si>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</si>
  <si>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</si>
  <si>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</si>
  <si>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</si>
  <si>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</si>
  <si>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</si>
  <si>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</si>
  <si>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</si>
  <si>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</si>
  <si>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</si>
  <si>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</si>
  <si>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</si>
  <si>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</si>
  <si>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</si>
  <si>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</si>
  <si>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</si>
  <si>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</si>
  <si>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</si>
  <si>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</si>
  <si>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</si>
  <si>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</si>
  <si>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</si>
  <si>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</si>
  <si>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</si>
  <si>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</si>
  <si>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</si>
  <si>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</si>
  <si>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</si>
  <si>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</si>
  <si>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</si>
  <si>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</si>
  <si>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</si>
  <si>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</si>
  <si>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</si>
  <si>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</si>
  <si>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</si>
  <si>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</si>
  <si>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</si>
  <si>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</si>
  <si>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</si>
  <si>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</si>
  <si>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</si>
  <si>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</si>
  <si>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</si>
  <si>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</si>
  <si>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</si>
  <si>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</si>
  <si>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</si>
  <si>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</si>
  <si>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</si>
  <si>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</si>
  <si>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</si>
  <si>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</si>
  <si>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</si>
  <si>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</si>
  <si>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</si>
  <si>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</si>
  <si>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</si>
  <si>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</si>
  <si>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</si>
  <si>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</si>
  <si>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</si>
  <si>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</si>
  <si>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</si>
  <si>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</si>
  <si>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</si>
  <si>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</si>
  <si>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</si>
  <si>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</si>
  <si>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</si>
  <si>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</si>
  <si>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</si>
  <si>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</si>
  <si>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</si>
  <si>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</si>
  <si>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</si>
  <si>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</si>
  <si>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</si>
  <si>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</si>
  <si>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</si>
  <si>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</si>
  <si>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</si>
  <si>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</si>
  <si>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</si>
  <si>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</si>
  <si>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</si>
  <si>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</si>
  <si>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</si>
  <si>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</si>
  <si>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</si>
  <si>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</si>
  <si>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</si>
  <si>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</si>
  <si>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</si>
  <si>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</si>
  <si>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</si>
  <si>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</si>
  <si>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</si>
  <si>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</si>
  <si>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</si>
  <si>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</si>
  <si>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</si>
  <si>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</si>
  <si>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</si>
  <si>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</si>
  <si>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</si>
  <si>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</si>
  <si>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</si>
  <si>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</si>
  <si>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</si>
  <si>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</si>
  <si>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</si>
  <si>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</si>
  <si>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</si>
  <si>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</si>
  <si>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</si>
  <si>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</si>
  <si>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</si>
  <si>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</si>
  <si>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</si>
  <si>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</si>
  <si>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</si>
  <si>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</si>
  <si>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</si>
  <si>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</si>
  <si>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</si>
  <si>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</si>
  <si>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</si>
  <si>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</si>
  <si>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</si>
  <si>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</si>
  <si>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</si>
  <si>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</si>
  <si>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</si>
  <si>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</si>
  <si>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</si>
  <si>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</si>
  <si>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</si>
  <si>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</si>
  <si>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</si>
  <si>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</si>
  <si>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</si>
  <si>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</si>
  <si>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</si>
  <si>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</si>
  <si>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</si>
  <si>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</si>
  <si>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</si>
  <si>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</si>
  <si>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</si>
  <si>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</si>
  <si>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</si>
  <si>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</si>
  <si>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</si>
  <si>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</si>
  <si>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</si>
  <si>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</si>
  <si>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</si>
  <si>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</si>
  <si>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</si>
  <si>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</si>
  <si>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</si>
  <si>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</si>
  <si>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</si>
  <si>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</si>
  <si>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</si>
  <si>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</si>
  <si>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</si>
  <si>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</si>
  <si>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</si>
  <si>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</si>
  <si>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</si>
  <si>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</si>
  <si>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</si>
  <si>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</si>
  <si>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</si>
  <si>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</si>
  <si>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</si>
  <si>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</si>
  <si>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</si>
  <si>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</si>
  <si>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</si>
  <si>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</si>
  <si>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</si>
  <si>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</si>
  <si>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</si>
  <si>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</si>
  <si>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</si>
  <si>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</si>
  <si>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</si>
  <si>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</si>
  <si>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</si>
  <si>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</si>
  <si>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</si>
  <si>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</si>
  <si>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</si>
  <si>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</si>
  <si>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</si>
  <si>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</si>
  <si>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</si>
  <si>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</si>
  <si>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</si>
  <si>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</si>
  <si>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</si>
  <si>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</si>
  <si>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</si>
  <si>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</si>
  <si>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</si>
  <si>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</si>
  <si>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</si>
  <si>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</si>
  <si>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</si>
  <si>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</si>
  <si>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</si>
  <si>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</si>
  <si>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</si>
  <si>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</si>
  <si>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</si>
  <si>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</si>
  <si>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</si>
  <si>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</si>
  <si>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</si>
  <si>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</si>
  <si>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</si>
  <si>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</si>
  <si>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</si>
  <si>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</si>
  <si>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</si>
  <si>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</si>
  <si>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</si>
  <si>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</si>
  <si>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</si>
  <si>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</si>
  <si>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</si>
  <si>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</si>
  <si>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</si>
  <si>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</si>
  <si>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</si>
  <si>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</si>
  <si>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</si>
  <si>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</si>
  <si>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</si>
  <si>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</si>
  <si>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</si>
  <si>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</si>
  <si>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</si>
  <si>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</si>
  <si>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</si>
  <si>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</si>
  <si>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</si>
  <si>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</si>
  <si>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</si>
  <si>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</si>
  <si>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</si>
  <si>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</si>
  <si>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</si>
  <si>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</si>
  <si>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</si>
  <si>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</si>
  <si>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</si>
  <si>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</si>
  <si>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</si>
  <si>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</si>
  <si>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</si>
  <si>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</si>
  <si>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</si>
  <si>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</si>
  <si>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</si>
  <si>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</si>
  <si>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</si>
  <si>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</si>
  <si>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</si>
  <si>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</si>
  <si>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</si>
  <si>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</si>
  <si>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</si>
  <si>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</si>
  <si>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</si>
  <si>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</si>
  <si>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</si>
  <si>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</si>
  <si>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</si>
  <si>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</si>
  <si>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</si>
  <si>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</si>
  <si>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</si>
  <si>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</si>
  <si>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</si>
  <si>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</si>
  <si>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</si>
  <si>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</si>
  <si>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</si>
  <si>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</si>
  <si>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</si>
  <si>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</si>
  <si>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</si>
  <si>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</si>
  <si>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</si>
  <si>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</si>
  <si>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</si>
  <si>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</si>
  <si>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</si>
  <si>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</si>
  <si>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</si>
  <si>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</si>
  <si>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</si>
  <si>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</si>
  <si>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</si>
  <si>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</si>
  <si>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</si>
  <si>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</si>
  <si>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</si>
  <si>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</si>
  <si>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</si>
  <si>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</si>
  <si>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</si>
  <si>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</si>
  <si>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</si>
  <si>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</si>
  <si>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</si>
  <si>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</si>
  <si>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</si>
  <si>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</si>
  <si>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</si>
  <si>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</si>
  <si>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</si>
  <si>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</si>
  <si>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</si>
  <si>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</si>
  <si>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</si>
  <si>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</si>
  <si>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</si>
  <si>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</si>
  <si>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</si>
  <si>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</si>
  <si>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</si>
  <si>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</si>
  <si>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</si>
  <si>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</si>
  <si>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</si>
  <si>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</si>
  <si>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</si>
  <si>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</si>
  <si>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</si>
  <si>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</si>
  <si>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</si>
  <si>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</si>
  <si>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</si>
  <si>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</si>
  <si>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</si>
  <si>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</si>
  <si>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</si>
  <si>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</si>
  <si>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</si>
  <si>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</si>
  <si>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</si>
  <si>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</si>
  <si>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</si>
  <si>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</si>
  <si>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</si>
  <si>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</si>
  <si>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</si>
  <si>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</si>
  <si>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</si>
  <si>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</si>
  <si>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</si>
  <si>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</si>
  <si>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</si>
  <si>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</si>
  <si>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</si>
  <si>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</si>
  <si>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</si>
  <si>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</si>
  <si>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</si>
  <si>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</si>
  <si>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</si>
  <si>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</si>
  <si>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</si>
  <si>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</si>
  <si>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</si>
  <si>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</si>
  <si>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</si>
  <si>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</si>
  <si>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</si>
  <si>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</si>
  <si>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</si>
  <si>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</si>
  <si>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</si>
  <si>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</si>
  <si>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</si>
  <si>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</si>
  <si>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</si>
  <si>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</si>
  <si>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</si>
  <si>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</si>
  <si>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</si>
  <si>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</si>
  <si>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</si>
  <si>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</si>
  <si>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</si>
  <si>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</si>
  <si>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</si>
  <si>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</si>
  <si>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</si>
  <si>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</si>
  <si>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</si>
  <si>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</si>
  <si>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</si>
  <si>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</si>
  <si>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</si>
  <si>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</si>
  <si>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</si>
  <si>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</si>
  <si>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</si>
  <si>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</si>
  <si>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</si>
  <si>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</si>
  <si>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</si>
  <si>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</si>
  <si>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</si>
  <si>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</si>
  <si>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</si>
  <si>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</si>
  <si>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</si>
  <si>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</si>
  <si>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</si>
  <si>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</si>
  <si>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</si>
  <si>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</si>
  <si>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</si>
  <si>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</si>
  <si>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</si>
  <si>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</si>
  <si>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</si>
  <si>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</si>
  <si>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</si>
  <si>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</si>
  <si>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</si>
  <si>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</si>
  <si>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</si>
  <si>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</si>
  <si>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</si>
  <si>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</si>
  <si>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</si>
  <si>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</si>
  <si>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</si>
  <si>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</si>
  <si>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</si>
  <si>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</si>
  <si>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</si>
  <si>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</si>
  <si>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</si>
  <si>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</si>
  <si>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</si>
  <si>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</si>
  <si>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</si>
  <si>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</si>
  <si>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</si>
  <si>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</si>
  <si>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</si>
  <si>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</si>
  <si>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</si>
  <si>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</si>
  <si>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</si>
  <si>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</si>
  <si>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</si>
  <si>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</si>
  <si>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</si>
  <si>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</si>
  <si>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</si>
  <si>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</si>
  <si>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</si>
  <si>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</si>
  <si>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</si>
  <si>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</si>
  <si>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</si>
  <si>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</si>
  <si>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</si>
  <si>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</si>
  <si>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</si>
  <si>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</si>
  <si>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</si>
  <si>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</si>
  <si>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</si>
  <si>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</si>
  <si>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</si>
  <si>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</si>
  <si>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</si>
  <si>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</si>
  <si>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</si>
  <si>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</si>
  <si>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</si>
  <si>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</si>
  <si>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</si>
  <si>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</si>
  <si>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</si>
  <si>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</si>
  <si>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</si>
  <si>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</si>
  <si>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</si>
  <si>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</si>
  <si>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</si>
  <si>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</si>
  <si>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</si>
  <si>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</si>
  <si>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</si>
  <si>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</si>
  <si>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</si>
  <si>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</si>
  <si>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</si>
  <si>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</si>
  <si>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</si>
  <si>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</si>
  <si>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</si>
  <si>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</si>
  <si>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</si>
  <si>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</si>
  <si>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</si>
  <si>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</si>
  <si>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</si>
  <si>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</si>
  <si>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</si>
  <si>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</si>
  <si>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</si>
  <si>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</si>
  <si>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</si>
  <si>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</si>
  <si>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</si>
  <si>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</si>
  <si>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</si>
  <si>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</si>
  <si>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</si>
  <si>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</si>
  <si>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</si>
  <si>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</si>
  <si>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</si>
  <si>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</si>
  <si>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</si>
  <si>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</si>
  <si>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</si>
  <si>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</si>
  <si>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</si>
  <si>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</si>
  <si>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</si>
  <si>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</si>
  <si>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</si>
  <si>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</si>
  <si>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</si>
  <si>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</si>
  <si>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</si>
  <si>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</si>
  <si>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</si>
  <si>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</si>
  <si>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</si>
  <si>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</si>
  <si>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</si>
  <si>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</si>
  <si>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</si>
  <si>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</si>
  <si>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</si>
  <si>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</si>
  <si>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</si>
  <si>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</si>
  <si>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</si>
  <si>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</si>
  <si>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</si>
  <si>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</si>
  <si>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</si>
  <si>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</si>
  <si>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</si>
  <si>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</si>
  <si>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</si>
  <si>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</si>
  <si>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</si>
  <si>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</si>
  <si>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</si>
  <si>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</si>
  <si>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</si>
  <si>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</si>
  <si>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</si>
  <si>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</si>
  <si>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</si>
  <si>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</si>
  <si>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</si>
  <si>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</si>
  <si>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</si>
  <si>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</si>
  <si>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</si>
  <si>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</si>
  <si>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</si>
  <si>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</si>
  <si>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</si>
  <si>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</si>
  <si>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</si>
  <si>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</si>
  <si>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</si>
  <si>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</si>
  <si>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</si>
  <si>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</si>
  <si>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</si>
  <si>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</si>
  <si>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</si>
  <si>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</si>
  <si>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</si>
  <si>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</si>
  <si>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</si>
  <si>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</si>
  <si>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</si>
  <si>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</si>
  <si>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</si>
  <si>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</si>
  <si>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</si>
  <si>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</si>
  <si>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</si>
  <si>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</si>
  <si>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</si>
  <si>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</si>
  <si>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</si>
  <si>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</si>
  <si>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</si>
  <si>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</si>
  <si>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</si>
  <si>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</si>
  <si>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</si>
  <si>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</si>
  <si>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</si>
  <si>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</si>
  <si>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</si>
  <si>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</si>
  <si>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</si>
  <si>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</si>
  <si>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</si>
  <si>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</si>
  <si>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</si>
  <si>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</si>
  <si>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</si>
  <si>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</si>
  <si>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</si>
  <si>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</si>
  <si>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</si>
  <si>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</si>
  <si>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</si>
  <si>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</si>
  <si>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</si>
  <si>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</si>
  <si>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</si>
  <si>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</si>
  <si>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</si>
  <si>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</si>
  <si>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</si>
  <si>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</si>
  <si>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</si>
  <si>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</si>
  <si>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</si>
  <si>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</si>
  <si>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</si>
  <si>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</si>
  <si>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</si>
  <si>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</si>
  <si>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</si>
  <si>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</si>
  <si>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</si>
  <si>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</si>
  <si>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</si>
  <si>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</si>
  <si>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</si>
  <si>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</si>
  <si>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</si>
  <si>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</si>
  <si>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</si>
  <si>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</si>
  <si>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</si>
  <si>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</si>
  <si>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</si>
  <si>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</si>
  <si>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</si>
  <si>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</si>
  <si>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</si>
  <si>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</si>
  <si>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</si>
  <si>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</si>
  <si>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</si>
  <si>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</si>
  <si>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</si>
  <si>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</si>
  <si>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</si>
  <si>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</si>
  <si>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</si>
  <si>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</si>
  <si>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</si>
  <si>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</si>
  <si>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</si>
  <si>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</si>
  <si>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</si>
  <si>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</si>
  <si>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</si>
  <si>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</si>
  <si>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</si>
  <si>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</si>
  <si>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</si>
  <si>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</si>
  <si>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</si>
  <si>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</si>
  <si>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</si>
  <si>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</si>
  <si>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</si>
  <si>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</si>
  <si>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</si>
  <si>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</si>
  <si>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</si>
  <si>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</si>
  <si>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</si>
  <si>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</si>
  <si>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</si>
  <si>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</si>
  <si>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</si>
  <si>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</si>
  <si>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</si>
  <si>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</si>
  <si>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</si>
  <si>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</si>
  <si>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</si>
  <si>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</si>
  <si>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</si>
  <si>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</si>
  <si>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</si>
  <si>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</si>
  <si>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</si>
  <si>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</si>
  <si>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</si>
  <si>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</si>
  <si>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</si>
  <si>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</si>
  <si>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</si>
  <si>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</si>
  <si>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</si>
  <si>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</si>
  <si>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</si>
  <si>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</si>
  <si>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</si>
  <si>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</si>
  <si>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</si>
  <si>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</si>
  <si>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</si>
  <si>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</si>
  <si>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</si>
  <si>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</si>
  <si>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</si>
  <si>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</si>
  <si>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</si>
  <si>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</si>
  <si>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</si>
  <si>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</si>
  <si>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</si>
  <si>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</si>
  <si>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</si>
  <si>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</si>
  <si>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</si>
  <si>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</si>
  <si>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</si>
  <si>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</si>
  <si>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</si>
  <si>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</si>
  <si>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</si>
  <si>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</si>
  <si>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</si>
  <si>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</si>
  <si>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</si>
  <si>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</si>
  <si>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</si>
  <si>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</si>
  <si>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</si>
  <si>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</si>
  <si>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</si>
  <si>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</si>
  <si>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</si>
  <si>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</si>
  <si>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</si>
  <si>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</si>
  <si>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</si>
  <si>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</si>
  <si>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</si>
  <si>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</si>
  <si>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</si>
  <si>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</si>
  <si>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</si>
  <si>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</si>
  <si>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</si>
  <si>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</si>
  <si>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</si>
  <si>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</si>
  <si>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</si>
  <si>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</si>
  <si>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</si>
  <si>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</si>
  <si>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</si>
  <si>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</si>
  <si>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</si>
  <si>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</si>
  <si>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</si>
  <si>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</si>
  <si>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</si>
  <si>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</si>
  <si>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</si>
  <si>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</si>
  <si>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</si>
  <si>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</si>
  <si>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</si>
  <si>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</si>
  <si>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</si>
  <si>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</si>
  <si>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</si>
  <si>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</si>
  <si>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</si>
  <si>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</si>
  <si>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</si>
  <si>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</si>
  <si>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</si>
  <si>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</si>
  <si>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</si>
  <si>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</si>
  <si>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</si>
  <si>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</si>
  <si>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</si>
  <si>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</si>
  <si>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</si>
  <si>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</si>
  <si>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</si>
  <si>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</si>
  <si>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</si>
  <si>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</si>
  <si>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</si>
  <si>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</si>
  <si>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</si>
  <si>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</si>
  <si>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</si>
  <si>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</si>
  <si>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</si>
  <si>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</si>
  <si>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</si>
  <si>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</si>
  <si>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</si>
  <si>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</si>
  <si>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</si>
  <si>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</si>
  <si>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</si>
  <si>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</si>
  <si>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</si>
  <si>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</si>
  <si>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</si>
  <si>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</si>
  <si>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</si>
  <si>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</si>
  <si>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</si>
  <si>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</si>
  <si>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</si>
  <si>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</si>
  <si>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</si>
  <si>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</si>
  <si>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</si>
  <si>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</si>
  <si>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</si>
  <si>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</si>
  <si>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</si>
  <si>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</si>
  <si>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</si>
  <si>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</si>
  <si>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</si>
  <si>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</si>
  <si>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</si>
  <si>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</si>
  <si>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</si>
  <si>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</si>
  <si>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</si>
  <si>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</si>
  <si>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</si>
  <si>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</si>
  <si>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</si>
  <si>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</si>
  <si>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</si>
  <si>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</si>
  <si>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</si>
  <si>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</si>
  <si>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</si>
  <si>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</si>
  <si>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</si>
  <si>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</si>
  <si>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</si>
  <si>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</si>
  <si>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</si>
  <si>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</si>
  <si>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</si>
  <si>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</si>
  <si>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</si>
  <si>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</si>
  <si>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</si>
  <si>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</si>
  <si>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</si>
  <si>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</si>
  <si>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</si>
  <si>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</si>
  <si>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</si>
  <si>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</si>
  <si>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</si>
  <si>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</si>
  <si>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</si>
  <si>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</si>
  <si>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</si>
  <si>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</si>
  <si>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</si>
  <si>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</si>
  <si>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</si>
  <si>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</si>
  <si>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</si>
  <si>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</si>
  <si>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</si>
  <si>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</si>
  <si>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</si>
  <si>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</si>
  <si>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</si>
  <si>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</si>
  <si>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</si>
  <si>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</si>
  <si>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</si>
  <si>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</si>
  <si>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</si>
  <si>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</si>
  <si>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</si>
  <si>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</si>
  <si>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</si>
  <si>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</si>
  <si>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</si>
  <si>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</si>
  <si>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</si>
  <si>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</si>
  <si>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</si>
  <si>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</si>
  <si>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</si>
  <si>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</si>
  <si>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</si>
  <si>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</si>
  <si>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</si>
  <si>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</si>
  <si>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</si>
  <si>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</si>
  <si>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</si>
  <si>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</si>
  <si>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</si>
  <si>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</si>
  <si>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</si>
  <si>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</si>
  <si>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</si>
  <si>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</si>
  <si>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</si>
  <si>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</si>
  <si>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</si>
  <si>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</si>
  <si>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</si>
  <si>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</si>
  <si>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</si>
  <si>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</si>
  <si>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</si>
  <si>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</si>
  <si>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</si>
  <si>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</si>
  <si>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</si>
  <si>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</si>
  <si>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</si>
  <si>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</si>
  <si>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</si>
  <si>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</si>
  <si>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</si>
  <si>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</si>
  <si>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</si>
  <si>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</si>
  <si>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</si>
  <si>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</si>
  <si>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</si>
  <si>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</si>
  <si>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</si>
  <si>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</si>
  <si>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</si>
  <si>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</si>
  <si>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</si>
  <si>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</si>
  <si>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</si>
  <si>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</si>
  <si>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</si>
  <si>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</si>
  <si>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</si>
  <si>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</si>
  <si>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</si>
  <si>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</si>
  <si>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</si>
  <si>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</si>
  <si>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</si>
  <si>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</si>
  <si>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</si>
  <si>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</si>
  <si>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</si>
  <si>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</si>
  <si>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</si>
  <si>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</si>
  <si>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</si>
  <si>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</si>
  <si>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</si>
  <si>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</si>
  <si>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</si>
  <si>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</si>
  <si>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</si>
  <si>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</si>
  <si>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</si>
  <si>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</si>
  <si>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</si>
  <si>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</si>
  <si>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</si>
  <si>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</si>
  <si>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</si>
  <si>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</si>
  <si>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</si>
  <si>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</si>
  <si>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</si>
  <si>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</si>
  <si>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</si>
  <si>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</si>
  <si>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</si>
  <si>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</si>
  <si>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</si>
  <si>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</si>
  <si>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</si>
  <si>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</si>
  <si>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</si>
  <si>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</si>
  <si>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</si>
  <si>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</si>
  <si>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</si>
  <si>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</si>
  <si>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</si>
  <si>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</si>
  <si>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</si>
  <si>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</si>
  <si>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</si>
  <si>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</si>
  <si>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</si>
  <si>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</si>
  <si>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</si>
  <si>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</si>
  <si>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</si>
  <si>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</si>
  <si>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</si>
  <si>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</si>
  <si>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</si>
  <si>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</si>
  <si>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</si>
  <si>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</si>
  <si>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</si>
  <si>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</si>
  <si>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</si>
  <si>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</si>
  <si>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</si>
  <si>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</si>
  <si>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</si>
  <si>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</si>
  <si>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</si>
  <si>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</si>
  <si>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</si>
  <si>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</si>
  <si>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</si>
  <si>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</si>
  <si>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</si>
  <si>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</si>
  <si>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</si>
  <si>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</si>
  <si>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</si>
  <si>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</si>
  <si>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</si>
  <si>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</si>
  <si>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</si>
  <si>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</si>
  <si>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</si>
  <si>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</si>
  <si>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</si>
  <si>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</si>
  <si>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</si>
  <si>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</si>
  <si>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</si>
  <si>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</si>
  <si>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</si>
  <si>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</si>
  <si>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</si>
  <si>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</si>
  <si>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</si>
  <si>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</si>
  <si>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</si>
  <si>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</si>
  <si>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</si>
  <si>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</si>
  <si>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</si>
  <si>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</si>
  <si>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</si>
  <si>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</si>
  <si>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</si>
  <si>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</si>
  <si>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</si>
  <si>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</si>
  <si>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</si>
  <si>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</si>
  <si>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</si>
  <si>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</si>
  <si>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</si>
  <si>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</si>
  <si>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</si>
  <si>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</si>
  <si>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</si>
  <si>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</si>
  <si>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</si>
  <si>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</si>
  <si>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</si>
  <si>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</si>
  <si>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</si>
  <si>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</si>
  <si>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</si>
  <si>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</si>
  <si>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</si>
  <si>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</si>
  <si>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</si>
  <si>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</si>
  <si>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</si>
  <si>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</si>
  <si>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</si>
  <si>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</si>
  <si>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</si>
  <si>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</si>
  <si>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</si>
  <si>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</si>
  <si>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</si>
  <si>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</si>
  <si>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</si>
  <si>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</si>
  <si>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</si>
  <si>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</si>
  <si>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</si>
  <si>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</si>
  <si>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</si>
  <si>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</si>
  <si>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</si>
  <si>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</si>
  <si>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</si>
  <si>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</si>
  <si>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</si>
  <si>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</si>
  <si>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</si>
  <si>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</si>
  <si>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</si>
  <si>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</si>
  <si>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</si>
  <si>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</si>
  <si>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</si>
  <si>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</si>
  <si>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</si>
  <si>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</si>
  <si>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</si>
  <si>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</si>
  <si>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</si>
  <si>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</si>
  <si>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</si>
  <si>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</si>
  <si>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</si>
  <si>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</si>
  <si>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</si>
  <si>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</si>
  <si>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</si>
  <si>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</si>
  <si>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</si>
  <si>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</si>
  <si>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</si>
  <si>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</si>
  <si>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</si>
  <si>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</si>
  <si>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</si>
  <si>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</si>
  <si>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</si>
  <si>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</si>
  <si>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</si>
  <si>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</si>
  <si>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</si>
  <si>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</si>
  <si>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</si>
  <si>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</si>
  <si>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</si>
  <si>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</si>
  <si>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</si>
  <si>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</si>
  <si>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</si>
  <si>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</si>
  <si>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</si>
  <si>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</si>
  <si>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</si>
  <si>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</si>
  <si>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</si>
  <si>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</si>
  <si>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</si>
  <si>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</si>
  <si>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</si>
  <si>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</si>
  <si>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</si>
  <si>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</si>
  <si>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</si>
  <si>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</si>
  <si>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</si>
  <si>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</si>
  <si>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</si>
  <si>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</si>
  <si>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</si>
  <si>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</si>
  <si>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</si>
  <si>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</si>
  <si>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</si>
  <si>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</si>
  <si>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</si>
  <si>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</si>
  <si>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</si>
  <si>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</si>
  <si>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</si>
  <si>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</si>
  <si>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</si>
  <si>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</si>
  <si>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</si>
  <si>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</si>
  <si>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</si>
  <si>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</si>
  <si>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</si>
  <si>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</si>
  <si>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</si>
  <si>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</si>
  <si>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</si>
  <si>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</si>
  <si>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</si>
  <si>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</si>
  <si>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</si>
  <si>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</si>
  <si>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</si>
  <si>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</si>
  <si>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</si>
  <si>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</si>
  <si>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</si>
  <si>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</si>
  <si>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</si>
  <si>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</si>
  <si>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</si>
  <si>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</si>
  <si>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</si>
  <si>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</si>
  <si>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</si>
  <si>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</si>
  <si>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</si>
  <si>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</si>
  <si>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</si>
  <si>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</si>
  <si>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</si>
  <si>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</si>
  <si>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</si>
  <si>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</si>
  <si>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</si>
  <si>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</si>
  <si>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</si>
  <si>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</si>
  <si>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</si>
  <si>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</si>
  <si>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</si>
  <si>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</si>
  <si>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</si>
  <si>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</si>
  <si>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</si>
  <si>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</si>
  <si>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</si>
  <si>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</si>
  <si>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</si>
  <si>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</si>
  <si>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</si>
  <si>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</si>
  <si>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</si>
  <si>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</si>
  <si>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</si>
  <si>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</si>
  <si>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</si>
  <si>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</si>
  <si>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</si>
  <si>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</si>
  <si>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</si>
  <si>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</si>
  <si>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</si>
  <si>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</si>
  <si>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</si>
  <si>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</si>
  <si>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</si>
  <si>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</si>
  <si>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</si>
  <si>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</si>
  <si>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</si>
  <si>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</si>
  <si>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</si>
  <si>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</si>
  <si>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</si>
  <si>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</si>
  <si>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</si>
  <si>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</si>
  <si>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</si>
  <si>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</si>
  <si>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</si>
  <si>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</si>
  <si>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</si>
  <si>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</si>
  <si>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</si>
  <si>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</si>
  <si>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</si>
  <si>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</si>
  <si>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</si>
  <si>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</si>
  <si>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</si>
  <si>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</si>
  <si>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</si>
  <si>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</si>
  <si>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</si>
  <si>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</si>
  <si>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</si>
  <si>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</si>
  <si>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</si>
  <si>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</si>
  <si>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</si>
  <si>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</si>
  <si>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</si>
  <si>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</si>
  <si>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</si>
  <si>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</si>
  <si>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</si>
  <si>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</si>
  <si>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</si>
  <si>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</si>
  <si>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</si>
  <si>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</si>
  <si>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</si>
  <si>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</si>
  <si>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</si>
  <si>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</si>
  <si>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</si>
  <si>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</si>
  <si>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</si>
  <si>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</si>
  <si>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</si>
  <si>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</si>
  <si>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</si>
  <si>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</si>
  <si>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</si>
  <si>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</si>
  <si>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</si>
  <si>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</si>
  <si>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</si>
  <si>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</si>
  <si>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</si>
  <si>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</si>
  <si>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</si>
  <si>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</si>
  <si>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</si>
  <si>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</si>
  <si>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</si>
  <si>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</si>
  <si>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</si>
  <si>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</si>
  <si>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</si>
  <si>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</si>
  <si>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</si>
  <si>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</si>
  <si>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</si>
  <si>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</si>
  <si>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</si>
  <si>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</si>
  <si>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</si>
  <si>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</si>
  <si>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</si>
  <si>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</si>
  <si>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</si>
  <si>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</si>
  <si>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</si>
  <si>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</si>
  <si>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</si>
  <si>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</si>
  <si>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</si>
  <si>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</si>
  <si>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</si>
  <si>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</si>
  <si>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</si>
  <si>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</si>
  <si>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</si>
  <si>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</si>
  <si>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</si>
  <si>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</si>
  <si>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</si>
  <si>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</si>
  <si>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</si>
  <si>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</si>
  <si>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</si>
  <si>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</si>
  <si>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</si>
  <si>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</si>
  <si>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</si>
  <si>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</si>
  <si>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</si>
  <si>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</si>
  <si>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</si>
  <si>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</si>
  <si>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</si>
  <si>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</si>
  <si>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</si>
  <si>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</si>
  <si>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</si>
  <si>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</si>
  <si>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</si>
  <si>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</si>
  <si>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</si>
  <si>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</si>
  <si>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</si>
  <si>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</si>
  <si>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</si>
  <si>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</si>
  <si>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</si>
  <si>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</si>
  <si>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</si>
  <si>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</si>
  <si>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</si>
  <si>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</si>
  <si>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</si>
  <si>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</si>
  <si>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</si>
  <si>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</si>
  <si>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</si>
  <si>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</si>
  <si>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</si>
  <si>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</si>
  <si>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</si>
  <si>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</si>
  <si>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</si>
  <si>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</si>
  <si>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</si>
  <si>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</si>
  <si>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</si>
  <si>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</si>
  <si>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</si>
  <si>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</si>
  <si>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</si>
  <si>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</si>
  <si>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</si>
  <si>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</si>
  <si>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</si>
  <si>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</si>
  <si>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</si>
  <si>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</si>
  <si>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</si>
  <si>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</si>
  <si>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</si>
  <si>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</si>
  <si>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</si>
  <si>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</si>
  <si>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</si>
  <si>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</si>
  <si>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</si>
  <si>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</si>
  <si>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</si>
  <si>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</si>
  <si>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</si>
  <si>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</si>
  <si>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</si>
  <si>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</si>
  <si>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</si>
  <si>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</si>
  <si>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</si>
  <si>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</si>
  <si>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</si>
  <si>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</si>
  <si>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</si>
  <si>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</si>
  <si>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</si>
  <si>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</si>
  <si>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</si>
  <si>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</si>
  <si>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</si>
  <si>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</si>
  <si>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</si>
  <si>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</si>
  <si>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</si>
  <si>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</si>
  <si>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</si>
  <si>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</si>
  <si>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</si>
  <si>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</si>
  <si>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</si>
  <si>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</si>
  <si>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</si>
  <si>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</si>
  <si>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</si>
  <si>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</si>
  <si>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</si>
  <si>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</si>
  <si>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</si>
  <si>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</si>
  <si>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</si>
  <si>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</si>
  <si>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</si>
  <si>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</si>
  <si>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</si>
  <si>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</si>
  <si>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</si>
  <si>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</si>
  <si>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</si>
  <si>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</si>
  <si>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</si>
  <si>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</si>
  <si>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</si>
  <si>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</si>
  <si>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</si>
  <si>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</si>
  <si>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</si>
  <si>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</si>
  <si>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</si>
  <si>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</si>
  <si>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</si>
  <si>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</si>
  <si>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</si>
  <si>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</si>
  <si>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</si>
  <si>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</si>
  <si>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</si>
  <si>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</si>
  <si>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</si>
  <si>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</si>
  <si>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</si>
  <si>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</si>
  <si>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</si>
  <si>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</si>
  <si>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</si>
  <si>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</si>
  <si>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</si>
  <si>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</si>
  <si>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</si>
  <si>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</si>
  <si>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</si>
  <si>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</si>
  <si>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</si>
  <si>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</si>
  <si>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</si>
  <si>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</si>
  <si>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</si>
  <si>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</si>
  <si>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</si>
  <si>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</si>
  <si>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</si>
  <si>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</si>
  <si>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</si>
  <si>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</si>
  <si>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</si>
  <si>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</si>
  <si>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</si>
  <si>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</si>
  <si>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</si>
  <si>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</si>
  <si>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</si>
  <si>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</si>
  <si>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</si>
  <si>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</si>
  <si>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</si>
  <si>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</si>
  <si>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</si>
  <si>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</si>
  <si>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</si>
  <si>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</si>
  <si>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</si>
  <si>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</si>
  <si>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</si>
  <si>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</si>
  <si>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</si>
  <si>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</si>
  <si>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</si>
  <si>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</si>
  <si>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</si>
  <si>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</si>
  <si>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</si>
  <si>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</si>
  <si>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</si>
  <si>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</si>
  <si>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</si>
  <si>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</si>
  <si>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</si>
  <si>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</si>
  <si>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</si>
  <si>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</si>
  <si>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</si>
  <si>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</si>
  <si>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</si>
  <si>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</si>
  <si>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</si>
  <si>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</si>
  <si>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</si>
  <si>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</si>
  <si>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</si>
  <si>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</si>
  <si>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</si>
  <si>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</si>
  <si>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</si>
  <si>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</si>
  <si>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</si>
  <si>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</si>
  <si>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</si>
  <si>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</si>
  <si>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</si>
  <si>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</si>
  <si>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</si>
  <si>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</si>
  <si>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</si>
  <si>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</si>
  <si>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</si>
  <si>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</si>
  <si>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</si>
  <si>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</si>
  <si>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</si>
  <si>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</si>
  <si>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</si>
  <si>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</si>
  <si>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</si>
  <si>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</si>
  <si>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</si>
  <si>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</si>
  <si>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</si>
  <si>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</si>
  <si>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</si>
  <si>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</si>
  <si>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</si>
  <si>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</si>
  <si>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</si>
  <si>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</si>
  <si>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</si>
  <si>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</si>
  <si>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</si>
  <si>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</si>
  <si>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</si>
  <si>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</si>
  <si>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</si>
  <si>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</si>
  <si>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</si>
  <si>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</si>
  <si>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</si>
  <si>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</si>
  <si>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</si>
  <si>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</si>
  <si>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</si>
  <si>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</si>
  <si>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</si>
  <si>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</si>
  <si>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</si>
  <si>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</si>
  <si>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</si>
  <si>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</si>
  <si>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</si>
  <si>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</si>
  <si>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</si>
  <si>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</si>
  <si>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</si>
  <si>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</si>
  <si>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</si>
  <si>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</si>
  <si>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</si>
  <si>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</si>
  <si>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</si>
  <si>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</si>
  <si>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</si>
  <si>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</si>
  <si>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</si>
  <si>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</si>
  <si>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</si>
  <si>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</si>
  <si>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</si>
  <si>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</si>
  <si>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</si>
  <si>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</si>
  <si>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</si>
  <si>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</si>
  <si>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</si>
  <si>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</si>
  <si>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</si>
  <si>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</si>
  <si>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</si>
  <si>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</si>
  <si>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</si>
  <si>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</si>
  <si>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</si>
  <si>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</si>
  <si>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</si>
  <si>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</si>
  <si>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</si>
  <si>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</si>
  <si>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</si>
  <si>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</si>
  <si>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</si>
  <si>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</si>
  <si>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</si>
  <si>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</si>
  <si>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</si>
  <si>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</si>
  <si>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</si>
  <si>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</si>
  <si>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</si>
  <si>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</si>
  <si>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</si>
  <si>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</si>
  <si>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</si>
  <si>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</si>
  <si>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</si>
  <si>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</si>
  <si>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</si>
  <si>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</si>
  <si>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</si>
  <si>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</si>
  <si>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</si>
  <si>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</si>
  <si>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</si>
  <si>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</si>
  <si>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</si>
  <si>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</si>
  <si>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</si>
  <si>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</si>
  <si>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</si>
  <si>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</si>
  <si>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</si>
  <si>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</si>
  <si>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</si>
  <si>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</si>
  <si>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</si>
  <si>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</si>
  <si>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</si>
  <si>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</si>
  <si>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</si>
  <si>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</si>
  <si>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</si>
  <si>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</si>
  <si>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</si>
  <si>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</si>
  <si>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</si>
  <si>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</si>
  <si>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</si>
  <si>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</si>
  <si>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</si>
  <si>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</si>
  <si>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</si>
  <si>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</si>
  <si>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</si>
  <si>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</si>
  <si>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</si>
  <si>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</si>
  <si>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</si>
  <si>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</si>
  <si>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</si>
  <si>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</si>
  <si>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</si>
  <si>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</si>
  <si>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</si>
  <si>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</si>
  <si>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</si>
  <si>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</si>
  <si>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</si>
  <si>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</si>
  <si>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</si>
  <si>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</si>
  <si>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</si>
  <si>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</si>
  <si>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</si>
  <si>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</si>
  <si>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</si>
  <si>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</si>
  <si>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</si>
  <si>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</si>
  <si>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</si>
  <si>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</si>
  <si>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</si>
  <si>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</si>
  <si>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</si>
  <si>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</si>
  <si>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</si>
  <si>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</si>
  <si>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</si>
  <si>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</si>
  <si>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</si>
  <si>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</si>
  <si>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</si>
  <si>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</si>
  <si>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</si>
  <si>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</si>
  <si>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</si>
  <si>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</si>
  <si>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</si>
  <si>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</si>
  <si>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</si>
  <si>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</si>
  <si>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</si>
  <si>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</si>
  <si>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</si>
  <si>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</si>
  <si>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</si>
  <si>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</si>
  <si>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</si>
  <si>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</si>
  <si>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</si>
  <si>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</si>
  <si>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</si>
  <si>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</si>
  <si>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</si>
  <si>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</si>
  <si>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</si>
  <si>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</si>
  <si>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</si>
  <si>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</si>
  <si>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</si>
  <si>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</si>
  <si>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</si>
  <si>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</si>
  <si>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</si>
  <si>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</si>
  <si>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</si>
  <si>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</si>
  <si>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</si>
  <si>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</si>
  <si>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</si>
  <si>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</si>
  <si>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</si>
  <si>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</si>
  <si>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</si>
  <si>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</si>
  <si>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</si>
  <si>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</si>
  <si>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</si>
  <si>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</si>
  <si>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</si>
  <si>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</si>
  <si>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</si>
  <si>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</si>
  <si>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</si>
  <si>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</si>
  <si>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</si>
  <si>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</si>
  <si>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</si>
  <si>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</si>
  <si>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</si>
  <si>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</si>
  <si>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</si>
  <si>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</si>
  <si>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</si>
  <si>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</si>
  <si>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</si>
  <si>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</si>
  <si>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</si>
  <si>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</si>
  <si>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</si>
  <si>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</si>
  <si>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</si>
  <si>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</si>
  <si>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</si>
  <si>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</si>
  <si>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</si>
  <si>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</si>
  <si>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</si>
  <si>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</si>
  <si>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</si>
  <si>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</si>
  <si>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</si>
  <si>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</si>
  <si>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</si>
  <si>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</si>
  <si>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</si>
  <si>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</si>
  <si>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</si>
  <si>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</si>
  <si>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</si>
  <si>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</si>
  <si>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</si>
  <si>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</si>
  <si>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</si>
  <si>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</si>
  <si>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</si>
  <si>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</si>
  <si>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</si>
  <si>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</si>
  <si>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</si>
  <si>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</si>
  <si>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</si>
  <si>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</si>
  <si>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</si>
  <si>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</si>
  <si>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</si>
  <si>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</si>
  <si>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</si>
  <si>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</si>
  <si>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</si>
  <si>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</si>
  <si>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</si>
  <si>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</si>
  <si>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</si>
  <si>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</si>
  <si>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</si>
  <si>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</si>
  <si>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</si>
  <si>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</si>
  <si>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</si>
  <si>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</si>
  <si>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</si>
  <si>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</si>
  <si>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</si>
  <si>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</si>
  <si>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</si>
  <si>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</si>
  <si>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</si>
  <si>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</si>
  <si>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</si>
  <si>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</si>
  <si>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</si>
  <si>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</si>
  <si>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</si>
  <si>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</si>
  <si>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</si>
  <si>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</si>
  <si>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</si>
  <si>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</si>
  <si>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</si>
  <si>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</si>
  <si>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</si>
  <si>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</si>
  <si>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</si>
  <si>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</si>
  <si>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</si>
  <si>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</si>
  <si>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</si>
  <si>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</si>
  <si>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</si>
  <si>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</si>
  <si>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</si>
  <si>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</si>
  <si>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</si>
  <si>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</si>
  <si>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</si>
  <si>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</si>
  <si>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</si>
  <si>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</si>
  <si>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</si>
  <si>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</si>
  <si>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</si>
  <si>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</si>
  <si>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</si>
  <si>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</si>
  <si>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</si>
  <si>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</si>
  <si>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</si>
  <si>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</si>
  <si>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</si>
  <si>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</si>
  <si>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</si>
  <si>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</si>
  <si>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</si>
  <si>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</si>
  <si>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</si>
  <si>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</si>
  <si>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</si>
  <si>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</si>
  <si>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</si>
  <si>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</si>
  <si>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</si>
  <si>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</si>
  <si>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</si>
  <si>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</si>
  <si>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</si>
  <si>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</si>
  <si>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</si>
  <si>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</si>
  <si>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</si>
  <si>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</si>
  <si>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</si>
  <si>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</si>
  <si>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</si>
  <si>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</si>
  <si>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</si>
  <si>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</si>
  <si>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</si>
  <si>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</si>
  <si>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</si>
  <si>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</si>
  <si>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</si>
  <si>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</si>
  <si>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</si>
  <si>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</si>
  <si>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</si>
  <si>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</si>
  <si>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</si>
  <si>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</si>
  <si>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</si>
  <si>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</si>
  <si>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</si>
  <si>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</si>
  <si>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</si>
  <si>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</si>
  <si>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</si>
  <si>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</si>
  <si>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</si>
  <si>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</si>
  <si>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</si>
  <si>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</si>
  <si>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</si>
  <si>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</si>
  <si>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</si>
  <si>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</si>
  <si>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</si>
  <si>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</si>
  <si>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</si>
  <si>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</si>
  <si>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</si>
  <si>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</si>
  <si>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</si>
  <si>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</si>
  <si>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</si>
  <si>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</si>
  <si>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</si>
  <si>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</si>
  <si>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</si>
  <si>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</si>
  <si>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</si>
  <si>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</si>
  <si>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</si>
  <si>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</si>
  <si>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</si>
  <si>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</si>
  <si>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</si>
  <si>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</si>
  <si>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</si>
  <si>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</si>
  <si>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</si>
  <si>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</si>
  <si>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</si>
  <si>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</si>
  <si>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</si>
  <si>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</si>
  <si>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</si>
  <si>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</si>
  <si>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</si>
  <si>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</si>
  <si>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</si>
  <si>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</si>
  <si>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</si>
  <si>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</si>
  <si>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</si>
  <si>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</si>
  <si>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</si>
  <si>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</si>
  <si>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</si>
  <si>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</si>
  <si>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</si>
  <si>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</si>
  <si>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</si>
  <si>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</si>
  <si>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</si>
  <si>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</si>
  <si>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</si>
  <si>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</si>
  <si>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</si>
  <si>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</si>
  <si>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</si>
  <si>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</si>
  <si>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</si>
  <si>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</si>
  <si>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</si>
  <si>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</si>
  <si>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</si>
  <si>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</si>
  <si>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</si>
  <si>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</si>
  <si>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</si>
  <si>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</si>
  <si>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</si>
  <si>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</si>
  <si>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</si>
  <si>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</si>
  <si>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</si>
  <si>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</si>
  <si>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</si>
  <si>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</si>
  <si>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</si>
  <si>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</si>
  <si>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</si>
  <si>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</si>
  <si>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</si>
  <si>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</si>
  <si>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</si>
  <si>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</si>
  <si>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</si>
  <si>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</si>
  <si>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</si>
  <si>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</si>
  <si>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</si>
  <si>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</si>
  <si>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</si>
  <si>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</si>
  <si>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</si>
  <si>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</si>
  <si>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</si>
  <si>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</si>
  <si>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</si>
  <si>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</si>
  <si>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</si>
  <si>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</si>
  <si>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</si>
  <si>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</si>
  <si>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</si>
  <si>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</si>
  <si>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</si>
  <si>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</si>
  <si>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</si>
  <si>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</si>
  <si>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</si>
  <si>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</si>
  <si>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</si>
  <si>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</si>
  <si>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</si>
  <si>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</si>
  <si>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</si>
  <si>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</si>
  <si>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</si>
  <si>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</si>
  <si>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</si>
  <si>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</si>
  <si>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</si>
  <si>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</si>
  <si>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</si>
  <si>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</si>
  <si>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</si>
  <si>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</si>
  <si>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</si>
  <si>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</si>
  <si>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</si>
  <si>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</si>
  <si>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</si>
  <si>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</si>
  <si>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</si>
  <si>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</si>
  <si>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</si>
  <si>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</si>
  <si>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</si>
  <si>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</si>
  <si>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</si>
  <si>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</si>
  <si>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</si>
  <si>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</si>
  <si>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</si>
  <si>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</si>
  <si>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</si>
  <si>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</si>
  <si>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</si>
  <si>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</si>
  <si>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</si>
  <si>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</si>
  <si>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</si>
  <si>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</si>
  <si>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</si>
  <si>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</si>
  <si>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</si>
  <si>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</si>
  <si>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</si>
  <si>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</si>
  <si>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</si>
  <si>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</si>
  <si>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</si>
  <si>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</si>
  <si>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</si>
  <si>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</si>
  <si>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</si>
  <si>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</si>
  <si>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</si>
  <si>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</si>
  <si>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</si>
  <si>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</si>
  <si>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</si>
  <si>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</si>
  <si>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</si>
  <si>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</si>
  <si>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</si>
  <si>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</si>
  <si>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</si>
  <si>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</si>
  <si>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</si>
  <si>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</si>
  <si>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</si>
  <si>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</si>
  <si>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</si>
  <si>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</si>
  <si>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</si>
  <si>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</si>
  <si>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</si>
  <si>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</si>
  <si>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</si>
  <si>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</si>
  <si>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</si>
  <si>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</si>
  <si>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</si>
  <si>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</si>
  <si>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</si>
  <si>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</si>
  <si>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</si>
  <si>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</si>
  <si>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</si>
  <si>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</si>
  <si>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</si>
  <si>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</si>
  <si>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</si>
  <si>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</si>
  <si>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</si>
  <si>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</si>
  <si>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</si>
  <si>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</si>
  <si>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</si>
  <si>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</si>
  <si>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</si>
  <si>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</si>
  <si>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</si>
  <si>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</si>
  <si>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</si>
  <si>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</si>
  <si>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</si>
  <si>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</si>
  <si>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</si>
  <si>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</si>
  <si>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</si>
  <si>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</si>
  <si>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</si>
  <si>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</si>
  <si>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</si>
  <si>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</si>
  <si>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</si>
  <si>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</si>
  <si>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</si>
  <si>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</si>
  <si>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</si>
  <si>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</si>
  <si>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</si>
  <si>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</si>
  <si>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</si>
  <si>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</si>
  <si>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</si>
  <si>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</si>
  <si>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</si>
  <si>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</si>
  <si>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</si>
  <si>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</si>
  <si>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</si>
  <si>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</si>
  <si>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</si>
  <si>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</si>
  <si>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</si>
  <si>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</si>
  <si>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</si>
  <si>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</si>
  <si>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</si>
  <si>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</si>
  <si>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</si>
  <si>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</si>
  <si>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</si>
  <si>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</si>
  <si>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</si>
  <si>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</si>
  <si>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</si>
  <si>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</si>
  <si>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</si>
  <si>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</si>
  <si>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</si>
  <si>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</si>
  <si>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</si>
  <si>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</si>
  <si>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</si>
  <si>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</si>
  <si>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</si>
  <si>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</si>
  <si>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</si>
  <si>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</si>
  <si>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</si>
  <si>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</si>
  <si>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</si>
  <si>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</si>
  <si>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</si>
  <si>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</si>
  <si>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</si>
  <si>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</si>
  <si>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</si>
  <si>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</si>
  <si>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</si>
  <si>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</si>
  <si>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</si>
  <si>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</si>
  <si>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</si>
  <si>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</si>
  <si>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</si>
  <si>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</si>
  <si>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</si>
  <si>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</si>
  <si>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</si>
  <si>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</si>
  <si>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</si>
  <si>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</si>
  <si>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</si>
  <si>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</si>
  <si>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</si>
  <si>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</si>
  <si>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</si>
  <si>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</si>
  <si>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</si>
  <si>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</si>
  <si>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</si>
  <si>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</si>
  <si>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</si>
  <si>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</si>
  <si>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</si>
  <si>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</si>
  <si>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</si>
  <si>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</si>
  <si>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</si>
  <si>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</si>
  <si>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</si>
  <si>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</si>
  <si>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</si>
  <si>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</si>
  <si>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</si>
  <si>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</si>
  <si>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</si>
  <si>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</si>
  <si>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</si>
  <si>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</si>
  <si>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</si>
  <si>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</si>
  <si>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</si>
  <si>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</si>
  <si>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</si>
  <si>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</si>
  <si>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</si>
  <si>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</si>
  <si>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</si>
  <si>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</si>
  <si>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</si>
  <si>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</si>
  <si>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</si>
  <si>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</si>
  <si>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</si>
  <si>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</si>
  <si>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</si>
  <si>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</si>
  <si>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</si>
  <si>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</si>
  <si>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</si>
  <si>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</si>
  <si>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</si>
  <si>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</si>
  <si>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</si>
  <si>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</si>
  <si>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</si>
  <si>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</si>
  <si>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</si>
  <si>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</si>
  <si>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</si>
  <si>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</si>
  <si>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</si>
  <si>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</si>
  <si>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</si>
  <si>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</si>
  <si>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</si>
  <si>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</si>
  <si>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</si>
  <si>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</si>
  <si>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</si>
  <si>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</si>
  <si>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</si>
  <si>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</si>
  <si>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</si>
  <si>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</si>
  <si>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</si>
  <si>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</si>
  <si>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</si>
  <si>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</si>
  <si>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</si>
  <si>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</si>
  <si>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</si>
  <si>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</si>
  <si>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</si>
  <si>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</si>
  <si>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</si>
  <si>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</si>
  <si>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</si>
  <si>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</si>
  <si>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</si>
  <si>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</si>
  <si>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</si>
  <si>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</si>
  <si>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</si>
  <si>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</si>
  <si>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</si>
  <si>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</si>
  <si>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</si>
  <si>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</si>
  <si>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</si>
  <si>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</si>
  <si>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</si>
  <si>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</si>
  <si>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</si>
  <si>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</si>
  <si>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</si>
  <si>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</si>
  <si>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</si>
  <si>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</si>
  <si>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</si>
  <si>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</si>
  <si>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</si>
  <si>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</si>
  <si>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</si>
  <si>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</si>
  <si>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</si>
  <si>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</si>
  <si>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</si>
  <si>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</si>
  <si>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</si>
  <si>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</si>
  <si>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</si>
  <si>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</si>
  <si>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</si>
  <si>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</si>
  <si>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</si>
  <si>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</si>
  <si>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</si>
  <si>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</si>
  <si>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</si>
  <si>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</si>
  <si>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</si>
  <si>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</si>
  <si>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</si>
  <si>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</si>
  <si>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</si>
  <si>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</si>
  <si>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</si>
  <si>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</si>
  <si>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</si>
  <si>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</si>
  <si>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</si>
  <si>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</si>
  <si>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</si>
  <si>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</si>
  <si>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</si>
  <si>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</si>
  <si>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</si>
  <si>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</si>
  <si>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</si>
  <si>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</si>
  <si>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</si>
  <si>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</si>
  <si>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</si>
  <si>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</si>
  <si>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</si>
  <si>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</si>
  <si>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</si>
  <si>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</si>
  <si>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</si>
  <si>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</si>
  <si>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</si>
  <si>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</si>
  <si>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</si>
  <si>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</si>
  <si>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</si>
  <si>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</si>
  <si>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</si>
  <si>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</si>
  <si>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</si>
  <si>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</si>
  <si>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</si>
  <si>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</si>
  <si>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</si>
  <si>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</si>
  <si>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</si>
  <si>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</si>
  <si>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</si>
  <si>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</si>
  <si>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</si>
  <si>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</si>
  <si>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</si>
  <si>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</si>
  <si>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</si>
  <si>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</si>
  <si>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</si>
  <si>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</si>
  <si>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</si>
  <si>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</si>
  <si>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</si>
  <si>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</si>
  <si>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</si>
  <si>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</si>
  <si>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</si>
  <si>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</si>
  <si>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</si>
  <si>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</si>
  <si>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</si>
  <si>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</si>
  <si>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</si>
  <si>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</si>
  <si>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</si>
  <si>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</si>
  <si>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</si>
  <si>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</si>
  <si>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</si>
  <si>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</si>
  <si>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</si>
  <si>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</si>
  <si>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</si>
  <si>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</si>
  <si>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</si>
  <si>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</si>
  <si>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</si>
  <si>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</si>
  <si>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</si>
  <si>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</si>
  <si>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</si>
  <si>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</si>
  <si>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</si>
  <si>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</si>
  <si>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</si>
  <si>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</si>
  <si>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</si>
  <si>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</si>
  <si>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</si>
  <si>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</si>
  <si>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</si>
  <si>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</si>
  <si>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</si>
  <si>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</si>
  <si>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</si>
  <si>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</si>
  <si>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</si>
  <si>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</si>
  <si>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</si>
  <si>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</si>
  <si>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</si>
  <si>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</si>
  <si>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</si>
  <si>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</si>
  <si>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</si>
  <si>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</si>
  <si>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</si>
  <si>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</si>
  <si>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</si>
  <si>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</si>
  <si>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</si>
  <si>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</si>
  <si>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</si>
  <si>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</si>
  <si>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</si>
  <si>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</si>
  <si>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</si>
  <si>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</si>
  <si>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</si>
  <si>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</si>
  <si>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</si>
  <si>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</si>
  <si>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</si>
  <si>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</si>
  <si>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</si>
  <si>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</si>
  <si>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</si>
  <si>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</si>
  <si>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</si>
  <si>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</si>
  <si>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</si>
  <si>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</si>
  <si>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</si>
  <si>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</si>
  <si>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</si>
  <si>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</si>
  <si>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</si>
  <si>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</si>
  <si>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</si>
  <si>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</si>
  <si>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</si>
  <si>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</si>
  <si>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</si>
  <si>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</si>
  <si>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</si>
  <si>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</si>
  <si>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</si>
  <si>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</si>
  <si>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</si>
  <si>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</si>
  <si>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</si>
  <si>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</si>
  <si>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</si>
  <si>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</si>
  <si>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</si>
  <si>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</si>
  <si>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</si>
  <si>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</si>
  <si>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</si>
  <si>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</si>
  <si>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</si>
  <si>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</si>
  <si>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</si>
  <si>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</si>
  <si>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</si>
  <si>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</si>
  <si>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</si>
  <si>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</si>
  <si>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</si>
  <si>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</si>
  <si>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</si>
  <si>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</si>
  <si>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</si>
  <si>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</si>
  <si>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</si>
  <si>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</si>
  <si>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</si>
  <si>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</si>
  <si>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</si>
  <si>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</si>
  <si>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</si>
  <si>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</si>
  <si>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</si>
  <si>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</si>
  <si>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</si>
  <si>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</si>
  <si>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</si>
  <si>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</si>
  <si>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</si>
  <si>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</si>
  <si>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</si>
  <si>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</si>
  <si>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</si>
  <si>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</si>
  <si>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</si>
  <si>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</si>
  <si>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</si>
  <si>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</si>
  <si>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</si>
  <si>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</si>
  <si>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</si>
  <si>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</si>
  <si>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</si>
  <si>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</si>
  <si>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</si>
  <si>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</si>
  <si>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</si>
  <si>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</si>
  <si>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</si>
  <si>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</si>
  <si>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</si>
  <si>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</si>
  <si>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</si>
  <si>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</si>
  <si>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</si>
  <si>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</si>
  <si>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</si>
  <si>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</si>
  <si>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</si>
  <si>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</si>
  <si>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</si>
  <si>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</si>
  <si>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</si>
  <si>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</si>
  <si>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</si>
  <si>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</si>
  <si>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</si>
  <si>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</si>
  <si>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</si>
  <si>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</si>
  <si>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</si>
  <si>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</si>
  <si>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</si>
  <si>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</si>
  <si>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</si>
  <si>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</si>
  <si>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</si>
  <si>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</si>
  <si>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</si>
  <si>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</si>
  <si>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</si>
  <si>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</si>
  <si>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</si>
  <si>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</si>
  <si>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</si>
  <si>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</si>
  <si>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</si>
  <si>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</si>
  <si>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</si>
  <si>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</si>
  <si>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</si>
  <si>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</si>
  <si>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</si>
  <si>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</si>
  <si>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</si>
  <si>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</si>
  <si>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</si>
  <si>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</si>
  <si>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</si>
  <si>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</si>
  <si>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</si>
  <si>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</si>
  <si>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</si>
  <si>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</si>
  <si>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</si>
  <si>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</si>
  <si>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</si>
  <si>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</si>
  <si>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</si>
  <si>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</si>
  <si>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</si>
  <si>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</si>
  <si>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</si>
  <si>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</si>
  <si>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</si>
  <si>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</si>
  <si>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</si>
  <si>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</si>
  <si>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</si>
  <si>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</si>
  <si>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</si>
  <si>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</si>
  <si>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</si>
  <si>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</si>
  <si>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</si>
  <si>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</si>
  <si>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</si>
  <si>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</si>
  <si>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</si>
  <si>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</si>
  <si>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</si>
  <si>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</si>
  <si>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</si>
  <si>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</si>
  <si>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</si>
  <si>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</si>
  <si>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</si>
  <si>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</si>
  <si>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</si>
  <si>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</si>
  <si>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</si>
  <si>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</si>
  <si>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</si>
  <si>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</si>
  <si>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</si>
  <si>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</si>
  <si>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</si>
  <si>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</si>
  <si>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</si>
  <si>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</si>
  <si>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</si>
  <si>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</si>
  <si>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</si>
  <si>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</si>
  <si>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</si>
  <si>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</si>
  <si>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</si>
  <si>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</si>
  <si>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</si>
  <si>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</si>
  <si>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</si>
  <si>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</si>
  <si>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</si>
  <si>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</si>
  <si>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</si>
  <si>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</si>
  <si>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</si>
  <si>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</si>
  <si>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</si>
  <si>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</si>
  <si>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</si>
  <si>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</si>
  <si>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</si>
  <si>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</si>
  <si>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</si>
  <si>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</si>
  <si>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</si>
  <si>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</si>
  <si>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</si>
  <si>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</si>
  <si>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</si>
  <si>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</si>
  <si>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</si>
  <si>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</si>
  <si>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</si>
  <si>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</si>
  <si>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</si>
  <si>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</si>
  <si>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</si>
  <si>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</si>
  <si>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</si>
  <si>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</si>
  <si>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</si>
  <si>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</si>
  <si>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</si>
  <si>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</si>
  <si>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</si>
  <si>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</si>
  <si>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</si>
  <si>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</si>
  <si>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</si>
  <si>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</si>
  <si>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</si>
  <si>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</si>
  <si>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</si>
  <si>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</si>
  <si>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</si>
  <si>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</si>
  <si>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</si>
  <si>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</si>
  <si>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</si>
  <si>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</si>
  <si>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</si>
  <si>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</si>
  <si>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</si>
  <si>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</si>
  <si>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</si>
  <si>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</si>
  <si>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</si>
  <si>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</si>
  <si>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</si>
  <si>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</si>
  <si>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</si>
  <si>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</si>
  <si>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</si>
  <si>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</si>
  <si>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</si>
  <si>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</si>
  <si>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</si>
  <si>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</si>
  <si>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</si>
  <si>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</si>
  <si>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</si>
  <si>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</si>
  <si>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</si>
  <si>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</si>
  <si>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</si>
  <si>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</si>
  <si>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</si>
  <si>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</si>
  <si>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</si>
  <si>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</si>
  <si>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</si>
  <si>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</si>
  <si>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</si>
  <si>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</si>
  <si>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</si>
  <si>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</si>
  <si>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</si>
  <si>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</si>
  <si>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</si>
  <si>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</si>
  <si>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</si>
  <si>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</si>
  <si>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</si>
  <si>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</si>
  <si>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</si>
  <si>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</si>
  <si>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</si>
  <si>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</si>
  <si>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</si>
  <si>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</si>
  <si>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</si>
  <si>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</si>
  <si>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</si>
  <si>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</si>
  <si>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</si>
  <si>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</si>
  <si>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</si>
  <si>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</si>
  <si>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</si>
  <si>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</si>
  <si>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</si>
  <si>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</si>
  <si>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</si>
  <si>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</si>
  <si>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</si>
  <si>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</si>
  <si>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</si>
  <si>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</si>
  <si>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</si>
  <si>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</si>
  <si>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</si>
  <si>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</si>
  <si>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</si>
  <si>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</si>
  <si>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</si>
  <si>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</si>
  <si>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</si>
  <si>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</si>
  <si>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</si>
  <si>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</si>
  <si>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</si>
  <si>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</si>
  <si>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</si>
  <si>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</si>
  <si>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</si>
  <si>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</si>
  <si>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</si>
  <si>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</si>
  <si>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</si>
  <si>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</si>
  <si>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</si>
  <si>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</si>
  <si>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</si>
  <si>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</si>
  <si>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</si>
  <si>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</si>
  <si>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</si>
  <si>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</si>
  <si>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</si>
  <si>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</si>
  <si>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</si>
  <si>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</si>
  <si>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</si>
  <si>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</si>
  <si>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</si>
  <si>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</si>
  <si>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</si>
  <si>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</si>
  <si>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</si>
  <si>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</si>
  <si>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</si>
  <si>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</si>
  <si>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</si>
  <si>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</si>
  <si>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</si>
  <si>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</si>
  <si>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</si>
  <si>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</si>
  <si>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</si>
  <si>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</si>
  <si>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</si>
  <si>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</si>
  <si>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</si>
  <si>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</si>
  <si>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</si>
  <si>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</si>
  <si>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</si>
  <si>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</si>
  <si>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</si>
  <si>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</si>
  <si>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</si>
  <si>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</si>
  <si>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</si>
  <si>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</si>
  <si>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</si>
  <si>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</si>
  <si>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</si>
  <si>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</si>
  <si>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</si>
  <si>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</si>
  <si>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</si>
  <si>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</si>
  <si>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</si>
  <si>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</si>
  <si>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</si>
  <si>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</si>
  <si>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</si>
  <si>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</si>
  <si>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</si>
  <si>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</si>
  <si>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</si>
  <si>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</si>
  <si>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</si>
  <si>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</si>
  <si>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</si>
  <si>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</si>
  <si>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</si>
  <si>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</si>
  <si>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</si>
  <si>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</si>
  <si>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</si>
  <si>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</si>
  <si>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</si>
  <si>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</si>
  <si>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</si>
  <si>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</si>
  <si>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</si>
  <si>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</si>
  <si>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</si>
  <si>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</si>
  <si>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</si>
  <si>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</si>
  <si>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</si>
  <si>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</si>
  <si>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</si>
  <si>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</si>
  <si>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</si>
  <si>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</si>
  <si>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</si>
  <si>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</si>
  <si>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</si>
  <si>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</si>
  <si>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</si>
  <si>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</si>
  <si>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</si>
  <si>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</si>
  <si>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</si>
  <si>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</si>
  <si>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</si>
  <si>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</si>
  <si>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</si>
  <si>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</si>
  <si>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</si>
  <si>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</si>
  <si>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</si>
  <si>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</si>
  <si>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</si>
  <si>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</si>
  <si>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</si>
  <si>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</si>
  <si>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</si>
  <si>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</si>
  <si>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</si>
  <si>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</si>
  <si>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</si>
  <si>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</si>
  <si>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</si>
  <si>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</si>
  <si>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</si>
  <si>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</si>
  <si>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</si>
  <si>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</si>
  <si>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</si>
  <si>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</si>
  <si>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</si>
  <si>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</si>
  <si>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</si>
  <si>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</si>
  <si>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</si>
  <si>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</si>
  <si>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</si>
  <si>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</si>
  <si>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</si>
  <si>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</si>
  <si>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</si>
  <si>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</si>
  <si>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</si>
  <si>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</si>
  <si>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</si>
  <si>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</si>
  <si>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</si>
  <si>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</si>
  <si>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</si>
  <si>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</si>
  <si>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</si>
  <si>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</si>
  <si>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</si>
  <si>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</si>
  <si>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</si>
  <si>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</si>
  <si>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</si>
  <si>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</si>
  <si>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</si>
  <si>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</si>
  <si>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</si>
  <si>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</si>
  <si>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</si>
  <si>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</si>
  <si>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</si>
  <si>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</si>
  <si>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</si>
  <si>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</si>
  <si>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</si>
  <si>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</si>
  <si>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</si>
  <si>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</si>
  <si>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</si>
  <si>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</si>
  <si>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</si>
  <si>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</si>
  <si>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</si>
  <si>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</si>
  <si>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</si>
  <si>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</si>
  <si>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</si>
  <si>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</si>
  <si>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</si>
  <si>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</si>
  <si>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</si>
  <si>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</si>
  <si>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</si>
  <si>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</si>
  <si>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</si>
  <si>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</si>
  <si>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</si>
  <si>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</si>
  <si>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</si>
  <si>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</si>
  <si>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</si>
  <si>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</si>
  <si>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</si>
  <si>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</si>
  <si>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</si>
  <si>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</si>
  <si>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</si>
  <si>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</si>
  <si>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</si>
  <si>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</si>
  <si>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</si>
  <si>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</si>
  <si>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</si>
  <si>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</si>
  <si>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</si>
  <si>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</si>
  <si>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</si>
  <si>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</si>
  <si>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</si>
  <si>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</si>
  <si>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</si>
  <si>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</si>
  <si>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</si>
  <si>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</si>
  <si>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</si>
  <si>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</si>
  <si>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</si>
  <si>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</si>
  <si>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</si>
  <si>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</si>
  <si>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</si>
  <si>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</si>
  <si>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</si>
  <si>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</si>
  <si>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</si>
  <si>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</si>
  <si>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</si>
  <si>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</si>
  <si>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</si>
  <si>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</si>
  <si>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</si>
  <si>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</si>
  <si>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</si>
  <si>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</si>
  <si>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</si>
  <si>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</si>
  <si>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</si>
  <si>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</si>
  <si>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</si>
  <si>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</si>
  <si>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</si>
  <si>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</si>
  <si>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</si>
  <si>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</si>
  <si>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</si>
  <si>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</si>
  <si>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</si>
  <si>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</si>
  <si>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</si>
  <si>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</si>
  <si>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</si>
  <si>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</si>
  <si>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</si>
  <si>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</si>
  <si>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</si>
  <si>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</si>
  <si>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</si>
  <si>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</si>
  <si>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</si>
  <si>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</si>
  <si>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</si>
  <si>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</si>
  <si>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</si>
  <si>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</si>
  <si>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</si>
  <si>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</si>
  <si>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</si>
  <si>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</si>
  <si>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</si>
  <si>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</si>
  <si>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</si>
  <si>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</si>
  <si>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</si>
  <si>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</si>
  <si>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</si>
  <si>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</si>
  <si>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</si>
  <si>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</si>
  <si>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</si>
  <si>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</si>
  <si>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</si>
  <si>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</si>
  <si>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</si>
  <si>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</si>
  <si>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</si>
  <si>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</si>
  <si>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</si>
  <si>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</si>
  <si>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</si>
  <si>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</si>
  <si>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</si>
  <si>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</si>
  <si>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</si>
  <si>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</si>
  <si>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</si>
  <si>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</si>
  <si>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</si>
  <si>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</si>
  <si>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</si>
  <si>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</si>
  <si>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</si>
  <si>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</si>
  <si>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</si>
  <si>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</si>
  <si>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</si>
  <si>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</si>
  <si>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</si>
  <si>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</si>
  <si>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</si>
  <si>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</si>
  <si>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</si>
  <si>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</si>
  <si>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</si>
  <si>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</si>
  <si>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</si>
  <si>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</si>
  <si>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</si>
  <si>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</si>
  <si>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</si>
  <si>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</si>
  <si>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</si>
  <si>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</si>
  <si>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</si>
  <si>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</si>
  <si>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</si>
  <si>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</si>
  <si>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</si>
  <si>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</si>
  <si>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</si>
  <si>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</si>
  <si>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</si>
  <si>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</si>
  <si>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</si>
  <si>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</si>
  <si>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</si>
  <si>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</si>
  <si>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</si>
  <si>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</si>
  <si>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</si>
  <si>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</si>
  <si>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</si>
  <si>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</si>
  <si>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</si>
  <si>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</si>
  <si>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</si>
  <si>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</si>
  <si>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</si>
  <si>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</si>
  <si>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</si>
  <si>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</si>
  <si>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</si>
  <si>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</si>
  <si>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</si>
  <si>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</si>
  <si>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</si>
  <si>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</si>
  <si>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</si>
  <si>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</si>
  <si>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</si>
  <si>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</si>
  <si>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</si>
  <si>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</si>
  <si>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</si>
  <si>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</si>
  <si>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</si>
  <si>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</si>
  <si>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</si>
  <si>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</si>
  <si>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</si>
  <si>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</si>
  <si>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</si>
  <si>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</si>
  <si>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</si>
  <si>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</si>
  <si>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</si>
  <si>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</si>
  <si>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</si>
  <si>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</si>
  <si>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</si>
  <si>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</si>
  <si>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</si>
  <si>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</si>
  <si>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</si>
  <si>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</si>
  <si>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</si>
  <si>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</si>
  <si>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</si>
  <si>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</si>
  <si>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</si>
  <si>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</si>
  <si>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</si>
  <si>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</si>
  <si>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</si>
  <si>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</si>
  <si>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</si>
  <si>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</si>
  <si>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</si>
  <si>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</si>
  <si>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</si>
  <si>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</si>
  <si>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</si>
  <si>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</si>
  <si>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</si>
  <si>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</si>
  <si>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</si>
  <si>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</si>
  <si>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</si>
  <si>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</si>
  <si>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</si>
  <si>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</si>
  <si>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</si>
  <si>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</si>
  <si>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</si>
  <si>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</si>
  <si>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</si>
  <si>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</si>
  <si>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</si>
  <si>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</si>
  <si>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</si>
  <si>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</si>
  <si>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</si>
  <si>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</si>
  <si>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</si>
  <si>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</si>
  <si>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</si>
  <si>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</si>
  <si>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</si>
  <si>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</si>
  <si>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</si>
  <si>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</si>
  <si>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</si>
  <si>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</si>
  <si>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</si>
  <si>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</si>
  <si>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</si>
  <si>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</si>
  <si>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</si>
  <si>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</si>
  <si>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</si>
  <si>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</si>
  <si>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</si>
  <si>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</si>
  <si>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</si>
  <si>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</si>
  <si>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</si>
  <si>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</si>
  <si>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</si>
  <si>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</si>
  <si>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</si>
  <si>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</si>
  <si>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</si>
  <si>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</si>
  <si>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</si>
  <si>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</si>
  <si>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</si>
  <si>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</si>
  <si>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</si>
  <si>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</si>
  <si>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</si>
  <si>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</si>
  <si>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</si>
  <si>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</si>
  <si>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</si>
  <si>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</si>
  <si>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</si>
  <si>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</si>
  <si>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</si>
  <si>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</si>
  <si>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</si>
  <si>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</si>
  <si>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</si>
  <si>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</si>
  <si>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</si>
  <si>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</si>
  <si>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</si>
  <si>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</si>
  <si>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</si>
  <si>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</si>
  <si>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</si>
  <si>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</si>
  <si>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</si>
  <si>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</si>
  <si>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</si>
  <si>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</si>
  <si>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</si>
  <si>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</si>
  <si>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</si>
  <si>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</si>
  <si>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</si>
  <si>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</si>
  <si>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</si>
  <si>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</si>
  <si>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</si>
  <si>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</si>
  <si>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</si>
  <si>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</si>
  <si>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</si>
  <si>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</si>
  <si>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</si>
  <si>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</si>
  <si>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</si>
  <si>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</si>
  <si>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</si>
  <si>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</si>
  <si>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</si>
  <si>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</si>
  <si>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</si>
  <si>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</si>
  <si>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</si>
  <si>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</si>
  <si>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</si>
  <si>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</si>
  <si>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</si>
  <si>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</si>
  <si>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</si>
  <si>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</si>
  <si>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</si>
  <si>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</si>
  <si>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</si>
  <si>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</si>
  <si>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</si>
  <si>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</si>
  <si>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</si>
  <si>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</si>
  <si>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</si>
  <si>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</si>
  <si>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</si>
  <si>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</si>
  <si>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</si>
  <si>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</si>
  <si>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</si>
  <si>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</si>
  <si>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</si>
  <si>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</si>
  <si>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</si>
  <si>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</si>
  <si>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</si>
  <si>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</si>
  <si>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</si>
  <si>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</si>
  <si>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</si>
  <si>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</si>
  <si>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</si>
  <si>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</si>
  <si>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</si>
  <si>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</si>
  <si>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</si>
  <si>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</si>
  <si>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</si>
  <si>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</si>
  <si>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</si>
  <si>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</si>
  <si>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</si>
  <si>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</si>
  <si>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</si>
  <si>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</si>
  <si>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</si>
  <si>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</si>
  <si>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</si>
  <si>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</si>
  <si>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</si>
  <si>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</si>
  <si>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</si>
  <si>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</si>
  <si>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</si>
  <si>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</si>
  <si>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</si>
  <si>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</si>
  <si>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</si>
  <si>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</si>
  <si>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</si>
  <si>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</si>
  <si>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</si>
  <si>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</si>
  <si>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</si>
  <si>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</si>
  <si>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</si>
  <si>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</si>
  <si>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</si>
  <si>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</si>
  <si>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</si>
  <si>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</si>
  <si>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</si>
  <si>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</si>
  <si>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</si>
  <si>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</si>
  <si>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</si>
  <si>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</si>
  <si>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</si>
  <si>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</si>
  <si>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</si>
  <si>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</si>
  <si>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</si>
  <si>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</si>
  <si>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</si>
  <si>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</si>
  <si>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</si>
  <si>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</si>
  <si>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</si>
  <si>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</si>
  <si>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</si>
  <si>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</si>
  <si>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</si>
  <si>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</si>
  <si>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</si>
  <si>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</si>
  <si>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</si>
  <si>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</si>
  <si>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</si>
  <si>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</si>
  <si>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</si>
  <si>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</si>
  <si>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</si>
  <si>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</si>
  <si>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</si>
  <si>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</si>
  <si>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</si>
  <si>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</si>
  <si>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</si>
  <si>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</si>
  <si>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</si>
  <si>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</si>
  <si>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</si>
  <si>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</si>
  <si>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</si>
  <si>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</si>
  <si>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</si>
  <si>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</si>
  <si>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</si>
  <si>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</si>
  <si>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</si>
  <si>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</si>
  <si>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</si>
  <si>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</si>
  <si>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</si>
  <si>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</si>
  <si>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</si>
  <si>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</si>
  <si>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</si>
  <si>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</si>
  <si>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</si>
  <si>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</si>
  <si>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</si>
  <si>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</si>
  <si>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</si>
  <si>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</si>
  <si>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</si>
  <si>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</si>
  <si>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</si>
  <si>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</si>
  <si>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</si>
  <si>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</si>
  <si>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</si>
  <si>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</si>
  <si>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</si>
  <si>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</si>
  <si>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</si>
  <si>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</si>
  <si>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</si>
  <si>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</si>
  <si>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</si>
  <si>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</si>
  <si>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</si>
  <si>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</si>
  <si>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</si>
  <si>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</si>
  <si>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</si>
  <si>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</si>
  <si>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</si>
  <si>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</si>
  <si>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</si>
  <si>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</si>
  <si>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</si>
  <si>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</si>
  <si>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</si>
  <si>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</si>
  <si>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</si>
  <si>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</si>
  <si>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</si>
  <si>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</si>
  <si>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</si>
  <si>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</si>
  <si>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</si>
  <si>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</si>
  <si>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</si>
  <si>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</si>
  <si>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</si>
  <si>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</si>
  <si>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</si>
  <si>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</si>
  <si>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</si>
  <si>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</si>
  <si>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</si>
  <si>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</si>
  <si>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</si>
  <si>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</si>
  <si>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</si>
  <si>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</si>
  <si>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</si>
  <si>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</si>
  <si>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</si>
  <si>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</si>
  <si>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</si>
  <si>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</si>
  <si>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</si>
  <si>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</si>
  <si>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</si>
  <si>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</si>
  <si>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</si>
  <si>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</si>
  <si>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</si>
  <si>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</si>
  <si>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</si>
  <si>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</si>
  <si>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</si>
  <si>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</si>
  <si>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</si>
  <si>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</si>
  <si>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</si>
  <si>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</si>
  <si>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</si>
  <si>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</si>
  <si>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</si>
  <si>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</si>
  <si>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</si>
  <si>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</si>
  <si>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</si>
  <si>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</si>
  <si>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</si>
  <si>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</si>
  <si>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</si>
  <si>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</si>
  <si>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</si>
  <si>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</si>
  <si>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</si>
  <si>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</si>
  <si>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</si>
  <si>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</si>
  <si>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</si>
  <si>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</si>
  <si>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</si>
  <si>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</si>
  <si>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</si>
  <si>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</si>
  <si>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</si>
  <si>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</si>
  <si>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</si>
  <si>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</si>
  <si>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</si>
  <si>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</si>
  <si>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</si>
  <si>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</si>
  <si>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</si>
  <si>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</si>
  <si>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</si>
  <si>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</si>
  <si>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</si>
  <si>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</si>
  <si>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</si>
  <si>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</si>
  <si>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</si>
  <si>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</si>
  <si>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</si>
  <si>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</si>
  <si>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</si>
  <si>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</si>
  <si>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</si>
  <si>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</si>
  <si>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</si>
  <si>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</si>
  <si>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</si>
  <si>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</si>
  <si>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</si>
  <si>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</si>
  <si>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</si>
  <si>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</si>
  <si>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</si>
  <si>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</si>
  <si>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</si>
  <si>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</si>
  <si>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</si>
  <si>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</si>
  <si>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</si>
  <si>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</si>
  <si>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</si>
  <si>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</si>
  <si>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</si>
  <si>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</si>
  <si>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</si>
  <si>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</si>
  <si>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</si>
  <si>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</si>
  <si>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</si>
  <si>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</si>
  <si>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</si>
  <si>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</si>
  <si>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</si>
  <si>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</si>
  <si>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</si>
  <si>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</si>
  <si>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</si>
  <si>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</si>
  <si>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</si>
  <si>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</si>
  <si>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</si>
  <si>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</si>
  <si>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</si>
  <si>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</si>
  <si>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</si>
  <si>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</si>
  <si>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</si>
  <si>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</si>
  <si>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</si>
  <si>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</si>
  <si>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</si>
  <si>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</si>
  <si>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</si>
  <si>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</si>
  <si>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</si>
  <si>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</si>
  <si>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</si>
  <si>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</si>
  <si>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</si>
  <si>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</si>
  <si>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</si>
  <si>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</si>
  <si>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</si>
  <si>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</si>
  <si>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</si>
  <si>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</si>
  <si>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</si>
  <si>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</si>
  <si>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</si>
  <si>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</si>
  <si>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</si>
  <si>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</si>
  <si>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</si>
  <si>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</si>
  <si>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</si>
  <si>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</si>
  <si>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</si>
  <si>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</si>
  <si>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</si>
  <si>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</si>
  <si>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</si>
  <si>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</si>
  <si>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</si>
  <si>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</si>
  <si>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</si>
  <si>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</si>
  <si>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</si>
  <si>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</si>
  <si>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</si>
  <si>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</si>
  <si>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</si>
  <si>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</si>
  <si>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</si>
  <si>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</si>
  <si>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</si>
  <si>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</si>
  <si>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</si>
  <si>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</si>
  <si>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</si>
  <si>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</si>
  <si>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</si>
  <si>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</si>
  <si>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</si>
  <si>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</si>
  <si>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</si>
  <si>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</si>
  <si>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</si>
  <si>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</si>
  <si>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</si>
  <si>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</si>
  <si>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</si>
  <si>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</si>
  <si>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</si>
  <si>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</si>
  <si>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</si>
  <si>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</si>
  <si>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</si>
  <si>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</si>
  <si>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</si>
  <si>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</si>
  <si>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</si>
  <si>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</si>
  <si>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</si>
  <si>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</si>
  <si>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</si>
  <si>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</si>
  <si>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</si>
  <si>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</si>
  <si>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</si>
  <si>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</si>
  <si>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</si>
  <si>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</si>
  <si>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</si>
  <si>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</si>
  <si>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</si>
  <si>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</si>
  <si>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</si>
  <si>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</si>
  <si>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</si>
  <si>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</si>
  <si>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</si>
  <si>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</si>
  <si>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</si>
  <si>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</si>
  <si>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</si>
  <si>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</si>
  <si>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</si>
  <si>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</si>
  <si>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</si>
  <si>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</si>
  <si>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</si>
  <si>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</si>
  <si>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</si>
  <si>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</si>
  <si>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</si>
  <si>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</si>
  <si>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</si>
  <si>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</si>
  <si>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</si>
  <si>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</si>
  <si>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</si>
  <si>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</si>
  <si>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</si>
  <si>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</si>
  <si>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</si>
  <si>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</si>
  <si>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</si>
  <si>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</si>
  <si>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</si>
  <si>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</si>
  <si>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</si>
  <si>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</si>
  <si>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</si>
  <si>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</si>
  <si>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</si>
  <si>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</si>
  <si>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</si>
  <si>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</si>
  <si>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</si>
  <si>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</si>
  <si>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</si>
  <si>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</si>
  <si>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</si>
  <si>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</si>
  <si>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</si>
  <si>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</si>
  <si>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</si>
  <si>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</si>
  <si>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</si>
  <si>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</si>
  <si>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</si>
  <si>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</si>
  <si>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</si>
  <si>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</si>
  <si>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</si>
  <si>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</si>
  <si>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</si>
  <si>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</si>
  <si>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</si>
  <si>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</si>
  <si>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</si>
  <si>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</si>
  <si>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</si>
  <si>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</si>
  <si>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</si>
  <si>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</si>
  <si>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</si>
  <si>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</si>
  <si>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</si>
  <si>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</si>
  <si>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</si>
  <si>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</si>
  <si>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</si>
  <si>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</si>
  <si>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</si>
  <si>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</si>
  <si>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</si>
  <si>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</si>
  <si>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</si>
  <si>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</si>
  <si>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</si>
  <si>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</si>
  <si>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</si>
  <si>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</si>
  <si>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</si>
  <si>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</si>
  <si>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</si>
  <si>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</si>
  <si>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</si>
  <si>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</si>
  <si>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</si>
  <si>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</si>
  <si>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</si>
  <si>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</si>
  <si>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</si>
  <si>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</si>
  <si>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</si>
  <si>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</si>
  <si>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</si>
  <si>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</si>
  <si>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</si>
  <si>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</si>
  <si>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</si>
  <si>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</si>
  <si>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</si>
  <si>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</si>
  <si>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</si>
  <si>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</si>
  <si>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</si>
  <si>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</si>
  <si>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</si>
  <si>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</si>
  <si>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</si>
  <si>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</si>
  <si>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</si>
  <si>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</si>
  <si>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</si>
  <si>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</si>
  <si>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</si>
  <si>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</si>
  <si>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</si>
  <si>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</si>
  <si>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</si>
  <si>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</si>
  <si>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</si>
  <si>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</si>
  <si>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</si>
  <si>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</si>
  <si>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</si>
  <si>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</si>
  <si>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</si>
  <si>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</si>
  <si>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</si>
  <si>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</si>
  <si>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</si>
  <si>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</si>
  <si>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</si>
  <si>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</si>
  <si>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</si>
  <si>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</si>
  <si>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</si>
  <si>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</si>
  <si>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</si>
  <si>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</si>
  <si>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</si>
  <si>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</si>
  <si>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</si>
  <si>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</si>
  <si>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</si>
  <si>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</si>
  <si>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</si>
  <si>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</si>
  <si>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</si>
  <si>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</si>
  <si>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</si>
  <si>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</si>
  <si>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</si>
  <si>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</si>
  <si>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</si>
  <si>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</si>
  <si>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</si>
  <si>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</si>
  <si>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</si>
  <si>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</si>
  <si>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</si>
  <si>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</si>
  <si>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</si>
  <si>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</si>
  <si>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</si>
  <si>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</si>
  <si>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</si>
  <si>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</si>
  <si>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</si>
  <si>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</si>
  <si>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</si>
  <si>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</si>
  <si>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</si>
  <si>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</si>
  <si>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</si>
  <si>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</si>
  <si>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</si>
  <si>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</si>
  <si>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</si>
  <si>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</si>
  <si>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</si>
  <si>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</si>
  <si>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</si>
  <si>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</si>
  <si>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</si>
  <si>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</si>
  <si>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</si>
  <si>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</si>
  <si>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</si>
  <si>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</si>
  <si>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</si>
  <si>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</si>
  <si>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</si>
  <si>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</si>
  <si>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</si>
  <si>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</si>
  <si>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</si>
  <si>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</si>
  <si>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</si>
  <si>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</si>
  <si>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</si>
  <si>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</si>
  <si>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</si>
  <si>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</si>
  <si>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</si>
  <si>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</si>
  <si>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</si>
  <si>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</si>
  <si>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</si>
  <si>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</si>
  <si>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</si>
  <si>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</si>
  <si>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</si>
  <si>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</si>
  <si>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</si>
  <si>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</si>
  <si>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</si>
  <si>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</si>
  <si>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</si>
  <si>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</si>
  <si>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</si>
  <si>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</si>
  <si>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</si>
  <si>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</si>
  <si>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</si>
  <si>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</si>
  <si>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</si>
  <si>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</si>
  <si>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</si>
  <si>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</si>
  <si>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</si>
  <si>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</si>
  <si>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</si>
  <si>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</si>
  <si>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</si>
  <si>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</si>
  <si>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</si>
  <si>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</si>
  <si>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</si>
  <si>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</si>
  <si>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</si>
  <si>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</si>
  <si>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</si>
  <si>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</si>
  <si>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</si>
  <si>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</si>
  <si>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</si>
  <si>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</si>
  <si>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</si>
  <si>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</si>
  <si>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</si>
  <si>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</si>
  <si>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</si>
  <si>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</si>
  <si>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</si>
  <si>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</si>
  <si>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</si>
  <si>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</si>
  <si>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</si>
  <si>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</si>
  <si>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</si>
  <si>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</si>
  <si>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</si>
  <si>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</si>
  <si>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</si>
  <si>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</si>
  <si>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</si>
  <si>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</si>
  <si>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</si>
  <si>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</si>
  <si>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</si>
  <si>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</si>
  <si>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</si>
  <si>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</si>
  <si>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</si>
  <si>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</si>
  <si>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</si>
  <si>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</si>
  <si>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</si>
  <si>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</si>
  <si>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</si>
  <si>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</si>
  <si>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</si>
  <si>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</si>
  <si>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</si>
  <si>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</si>
  <si>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</si>
  <si>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</si>
  <si>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</si>
  <si>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</si>
  <si>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</si>
  <si>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</si>
  <si>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</si>
  <si>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</si>
  <si>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</si>
  <si>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</si>
  <si>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</si>
  <si>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</si>
  <si>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</si>
  <si>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</si>
  <si>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</si>
  <si>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</si>
  <si>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</si>
  <si>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</si>
  <si>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</si>
  <si>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</si>
  <si>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</si>
  <si>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</si>
  <si>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</si>
  <si>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</si>
  <si>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</si>
  <si>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</si>
  <si>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</si>
  <si>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</si>
  <si>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</si>
  <si>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</si>
  <si>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</si>
  <si>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</si>
  <si>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</si>
  <si>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</si>
  <si>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</si>
  <si>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</si>
  <si>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</si>
  <si>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</si>
  <si>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</si>
  <si>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</si>
  <si>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</si>
  <si>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</si>
  <si>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</si>
  <si>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</si>
  <si>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</si>
  <si>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</si>
  <si>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</si>
  <si>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</si>
  <si>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</si>
  <si>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</si>
  <si>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</si>
  <si>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</si>
  <si>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</si>
  <si>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</si>
  <si>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</si>
  <si>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</si>
  <si>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</si>
  <si>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</si>
  <si>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</si>
  <si>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</si>
  <si>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</si>
  <si>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</si>
  <si>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</si>
  <si>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</si>
  <si>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</si>
  <si>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</si>
  <si>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</si>
  <si>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</si>
  <si>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</si>
  <si>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</si>
  <si>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</si>
  <si>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</si>
  <si>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</si>
  <si>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</si>
  <si>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</si>
  <si>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</si>
  <si>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</si>
  <si>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</si>
  <si>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</si>
  <si>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</si>
  <si>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</si>
  <si>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</si>
  <si>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</si>
  <si>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</si>
  <si>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</si>
  <si>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</si>
  <si>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</si>
  <si>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</si>
  <si>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</si>
  <si>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</si>
  <si>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</si>
  <si>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</si>
  <si>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</si>
  <si>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</si>
  <si>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</si>
  <si>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</si>
  <si>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</si>
  <si>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</si>
  <si>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</si>
  <si>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</si>
  <si>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</si>
  <si>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</si>
  <si>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</si>
  <si>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</si>
  <si>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</si>
  <si>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</si>
  <si>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</si>
  <si>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</si>
  <si>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</si>
  <si>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</si>
  <si>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</si>
  <si>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</si>
  <si>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</si>
  <si>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</si>
  <si>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</si>
  <si>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</si>
  <si>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</si>
  <si>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</si>
  <si>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</si>
  <si>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</si>
  <si>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</si>
  <si>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</si>
  <si>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</si>
  <si>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</si>
  <si>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</si>
  <si>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</si>
  <si>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</si>
  <si>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</si>
  <si>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</si>
  <si>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</si>
  <si>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</si>
  <si>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</si>
  <si>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</si>
  <si>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</si>
  <si>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</si>
  <si>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</si>
  <si>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</si>
  <si>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</si>
  <si>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</si>
  <si>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</si>
  <si>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</si>
  <si>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</si>
  <si>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</si>
  <si>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</si>
  <si>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</si>
  <si>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</si>
  <si>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</si>
  <si>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</si>
  <si>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</si>
  <si>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</si>
  <si>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</si>
  <si>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</si>
  <si>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</si>
  <si>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</si>
  <si>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</si>
  <si>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</si>
  <si>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</si>
  <si>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</si>
  <si>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</si>
  <si>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</si>
  <si>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</si>
  <si>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</si>
  <si>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</si>
  <si>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</si>
  <si>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</si>
  <si>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</si>
  <si>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</si>
  <si>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</si>
  <si>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</si>
  <si>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</si>
  <si>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</si>
  <si>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</si>
  <si>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</si>
  <si>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</si>
  <si>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</si>
  <si>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</si>
  <si>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</si>
  <si>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</si>
  <si>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</si>
  <si>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</si>
  <si>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</si>
  <si>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</si>
  <si>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</si>
  <si>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</si>
  <si>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</si>
  <si>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</si>
  <si>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</si>
  <si>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</si>
  <si>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</si>
  <si>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</si>
  <si>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</si>
  <si>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</si>
  <si>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</si>
  <si>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</si>
  <si>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</si>
  <si>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</si>
  <si>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</si>
  <si>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</si>
  <si>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</si>
  <si>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</si>
  <si>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</si>
  <si>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</si>
  <si>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</si>
  <si>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</si>
  <si>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</si>
  <si>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</si>
  <si>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</si>
  <si>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</si>
  <si>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</si>
  <si>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</si>
  <si>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</si>
  <si>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</si>
  <si>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</si>
  <si>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</si>
  <si>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</si>
  <si>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</si>
  <si>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</si>
  <si>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</si>
  <si>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</si>
  <si>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</si>
  <si>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</si>
  <si>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</si>
  <si>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</si>
  <si>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</si>
  <si>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</si>
  <si>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</si>
  <si>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</si>
  <si>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</si>
  <si>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</si>
  <si>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</si>
  <si>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</si>
  <si>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</si>
  <si>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</si>
  <si>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</si>
  <si>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</si>
  <si>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</si>
  <si>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</si>
  <si>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</si>
  <si>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</si>
  <si>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</si>
  <si>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</si>
  <si>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</si>
  <si>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</si>
  <si>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</si>
  <si>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</si>
  <si>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</si>
  <si>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</si>
  <si>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</si>
  <si>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</si>
  <si>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</si>
  <si>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</si>
  <si>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</si>
  <si>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</si>
  <si>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</si>
  <si>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</si>
  <si>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</si>
  <si>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</si>
  <si>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</si>
  <si>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</si>
  <si>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</si>
  <si>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</si>
  <si>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</si>
  <si>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</si>
  <si>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</si>
  <si>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</si>
  <si>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</si>
  <si>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</si>
  <si>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</si>
  <si>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</si>
  <si>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</si>
  <si>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</si>
  <si>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</si>
  <si>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</si>
  <si>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</si>
  <si>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</si>
  <si>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</si>
  <si>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</si>
  <si>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</si>
  <si>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</si>
  <si>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</si>
  <si>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</si>
  <si>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</si>
  <si>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</si>
  <si>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</si>
  <si>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</si>
  <si>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</si>
  <si>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</si>
  <si>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</si>
  <si>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</si>
  <si>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</si>
  <si>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</si>
  <si>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</si>
  <si>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</si>
  <si>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</si>
  <si>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</si>
  <si>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</si>
  <si>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</si>
  <si>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</si>
  <si>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</si>
  <si>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</si>
  <si>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</si>
  <si>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</si>
  <si>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</si>
  <si>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</si>
  <si>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</si>
  <si>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</si>
  <si>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</si>
  <si>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</si>
  <si>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</si>
  <si>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</si>
  <si>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</si>
  <si>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</si>
  <si>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</si>
  <si>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</si>
  <si>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</si>
  <si>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</si>
  <si>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</si>
  <si>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</si>
  <si>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</si>
  <si>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</si>
  <si>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</si>
  <si>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</si>
  <si>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</si>
  <si>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</si>
  <si>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</si>
  <si>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</si>
  <si>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</si>
  <si>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</si>
  <si>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</si>
  <si>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</si>
  <si>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</si>
  <si>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</si>
  <si>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</si>
  <si>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</si>
  <si>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</si>
  <si>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</si>
  <si>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</si>
  <si>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</si>
  <si>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</si>
  <si>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</si>
  <si>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</si>
  <si>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</si>
  <si>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</si>
  <si>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</si>
  <si>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</si>
  <si>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</si>
  <si>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</si>
  <si>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</si>
  <si>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</si>
  <si>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</si>
  <si>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</si>
  <si>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</si>
  <si>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</si>
  <si>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</si>
  <si>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</si>
  <si>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</si>
  <si>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</si>
  <si>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</si>
  <si>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</si>
  <si>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</si>
  <si>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</si>
  <si>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</si>
  <si>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</si>
  <si>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</si>
  <si>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</si>
  <si>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</si>
  <si>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</si>
  <si>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</si>
  <si>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</si>
  <si>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</si>
  <si>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</si>
  <si>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</si>
  <si>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</si>
  <si>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</si>
  <si>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</si>
  <si>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</si>
  <si>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</si>
  <si>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</si>
  <si>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</si>
  <si>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</si>
  <si>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</si>
  <si>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</si>
  <si>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</si>
  <si>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</si>
  <si>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</si>
  <si>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</si>
  <si>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</si>
  <si>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</si>
  <si>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</si>
  <si>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</si>
  <si>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</si>
  <si>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</si>
  <si>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</si>
  <si>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</si>
  <si>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</si>
  <si>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</si>
  <si>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</si>
  <si>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</si>
  <si>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</si>
  <si>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</si>
  <si>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</si>
  <si>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</si>
  <si>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</si>
  <si>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</si>
  <si>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</si>
  <si>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</si>
  <si>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</si>
  <si>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</si>
  <si>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</si>
  <si>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</si>
  <si>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</si>
  <si>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</si>
  <si>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</si>
  <si>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</si>
  <si>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</si>
  <si>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</si>
  <si>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</si>
  <si>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</si>
  <si>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</si>
  <si>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</si>
  <si>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</si>
  <si>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</si>
  <si>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</si>
  <si>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</si>
  <si>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</si>
  <si>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</si>
  <si>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</si>
  <si>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</si>
  <si>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</si>
  <si>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</si>
  <si>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</si>
  <si>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</si>
  <si>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</si>
  <si>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</si>
  <si>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</si>
  <si>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</si>
  <si>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</si>
  <si>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</si>
  <si>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</si>
  <si>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</si>
  <si>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</si>
  <si>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</si>
  <si>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</si>
  <si>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</si>
  <si>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</si>
  <si>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</si>
  <si>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</si>
  <si>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</si>
  <si>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</si>
  <si>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</si>
  <si>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</si>
  <si>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</si>
  <si>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</si>
  <si>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</si>
  <si>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</si>
  <si>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</si>
  <si>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</si>
  <si>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</si>
  <si>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</si>
  <si>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</si>
  <si>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</si>
  <si>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</si>
  <si>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</si>
  <si>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</si>
  <si>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</si>
  <si>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</si>
  <si>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</si>
  <si>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</si>
  <si>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</si>
  <si>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</si>
  <si>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</si>
  <si>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</si>
  <si>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</si>
  <si>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</si>
  <si>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</si>
  <si>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</si>
  <si>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</si>
  <si>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</si>
  <si>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</si>
  <si>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</si>
  <si>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</si>
  <si>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</si>
  <si>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</si>
  <si>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</si>
  <si>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</si>
  <si>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</si>
  <si>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</si>
  <si>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</si>
  <si>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</si>
  <si>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</si>
  <si>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</si>
  <si>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</si>
  <si>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</si>
  <si>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</si>
  <si>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</si>
  <si>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</si>
  <si>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</si>
  <si>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</si>
  <si>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</si>
  <si>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</si>
  <si>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</si>
  <si>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</si>
  <si>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</si>
  <si>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</si>
  <si>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</si>
  <si>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</si>
  <si>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</si>
  <si>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</si>
  <si>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</si>
  <si>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</si>
  <si>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</si>
  <si>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</si>
  <si>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</si>
  <si>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</si>
  <si>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</si>
  <si>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</si>
  <si>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</si>
  <si>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</si>
  <si>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</si>
  <si>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</si>
  <si>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</si>
  <si>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</si>
  <si>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</si>
  <si>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</si>
  <si>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</si>
  <si>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</si>
  <si>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</si>
  <si>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</si>
  <si>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</si>
  <si>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</si>
  <si>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</si>
  <si>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</si>
  <si>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</si>
  <si>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</si>
  <si>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</si>
  <si>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</si>
  <si>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</si>
  <si>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</si>
  <si>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</si>
  <si>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</si>
  <si>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</si>
  <si>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</si>
  <si>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</si>
  <si>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</si>
  <si>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</si>
  <si>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</si>
  <si>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</si>
  <si>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</si>
  <si>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</si>
  <si>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</si>
  <si>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</si>
  <si>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</si>
  <si>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</si>
  <si>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</si>
  <si>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</si>
  <si>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</si>
  <si>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</si>
  <si>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</si>
  <si>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</si>
  <si>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</si>
  <si>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</si>
  <si>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</si>
  <si>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</si>
  <si>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</si>
  <si>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</si>
  <si>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</si>
  <si>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</si>
  <si>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</si>
  <si>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</si>
  <si>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</si>
  <si>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</si>
  <si>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</si>
  <si>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</si>
  <si>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</si>
  <si>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</si>
  <si>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</si>
  <si>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</si>
  <si>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</si>
  <si>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</si>
  <si>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</si>
  <si>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</si>
  <si>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</si>
  <si>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</si>
  <si>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</si>
  <si>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</si>
  <si>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</si>
  <si>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</si>
  <si>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</si>
  <si>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</si>
  <si>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</si>
  <si>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</si>
  <si>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</si>
  <si>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</si>
  <si>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</si>
  <si>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</si>
  <si>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</si>
  <si>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</si>
  <si>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</si>
  <si>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</si>
  <si>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</si>
  <si>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</si>
  <si>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</si>
  <si>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</si>
  <si>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</si>
  <si>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</si>
  <si>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</si>
  <si>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</si>
  <si>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</si>
  <si>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</si>
  <si>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</si>
  <si>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</si>
  <si>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</si>
  <si>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</si>
  <si>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</si>
  <si>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</si>
  <si>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</si>
  <si>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</si>
  <si>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</si>
  <si>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</si>
  <si>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</si>
  <si>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</si>
  <si>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</si>
  <si>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</si>
  <si>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</si>
  <si>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</si>
  <si>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</si>
  <si>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</si>
  <si>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</si>
  <si>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</si>
  <si>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</si>
  <si>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</si>
  <si>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</si>
  <si>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</si>
  <si>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</si>
  <si>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</si>
  <si>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</si>
  <si>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</si>
  <si>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</si>
  <si>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</si>
  <si>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</si>
  <si>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</si>
  <si>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</si>
  <si>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</si>
  <si>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</si>
  <si>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</si>
  <si>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</si>
  <si>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</si>
  <si>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</si>
  <si>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</si>
  <si>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</si>
  <si>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</si>
  <si>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</si>
  <si>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</si>
  <si>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</si>
  <si>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</si>
  <si>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</si>
  <si>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</si>
  <si>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</si>
  <si>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</si>
  <si>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</si>
  <si>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</si>
  <si>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</si>
  <si>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</si>
  <si>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</si>
  <si>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</si>
  <si>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</si>
  <si>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</si>
  <si>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</si>
  <si>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</si>
  <si>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</si>
  <si>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</si>
  <si>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</si>
  <si>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</si>
  <si>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</si>
  <si>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</si>
  <si>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</si>
  <si>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</si>
  <si>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</si>
  <si>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</si>
  <si>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</si>
  <si>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</si>
  <si>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</si>
  <si>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</si>
  <si>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</si>
  <si>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</si>
  <si>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</si>
  <si>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</si>
  <si>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</si>
  <si>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</si>
  <si>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</si>
  <si>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</si>
  <si>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</si>
  <si>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</si>
  <si>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</si>
  <si>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</si>
  <si>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</si>
  <si>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</si>
  <si>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</si>
  <si>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</si>
  <si>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</si>
  <si>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</si>
  <si>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</si>
  <si>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</si>
  <si>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</si>
  <si>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</si>
  <si>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</si>
  <si>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</si>
  <si>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</si>
  <si>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</si>
  <si>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</si>
  <si>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</si>
  <si>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</si>
  <si>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</si>
  <si>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</si>
  <si>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</si>
  <si>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</si>
  <si>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</si>
  <si>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</si>
  <si>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</si>
  <si>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</si>
  <si>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</si>
  <si>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</si>
  <si>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</si>
  <si>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</si>
  <si>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</si>
  <si>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</si>
  <si>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</si>
  <si>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</si>
  <si>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</si>
  <si>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</si>
  <si>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</si>
  <si>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</si>
  <si>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</si>
  <si>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</si>
  <si>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</si>
  <si>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</si>
  <si>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</si>
  <si>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</si>
  <si>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</si>
  <si>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</si>
  <si>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</si>
  <si>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</si>
  <si>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</si>
  <si>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</si>
  <si>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</si>
  <si>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</si>
  <si>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</si>
  <si>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</si>
  <si>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</si>
  <si>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</si>
  <si>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</si>
  <si>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</si>
  <si>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</si>
  <si>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</si>
  <si>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</si>
  <si>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</si>
  <si>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</si>
  <si>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</si>
  <si>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</si>
  <si>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</si>
  <si>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</si>
  <si>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</si>
  <si>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</si>
  <si>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</si>
  <si>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</si>
  <si>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</si>
  <si>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</si>
  <si>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</si>
  <si>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</si>
  <si>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</si>
  <si>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</si>
  <si>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</si>
  <si>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</si>
  <si>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</si>
  <si>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</si>
  <si>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</si>
  <si>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</si>
  <si>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</si>
  <si>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</si>
  <si>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</si>
  <si>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</si>
  <si>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</si>
  <si>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</si>
  <si>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</si>
  <si>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</si>
  <si>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</si>
  <si>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</si>
  <si>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</si>
  <si>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</si>
  <si>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</si>
  <si>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</si>
  <si>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</si>
  <si>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</si>
  <si>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</si>
  <si>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</si>
  <si>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</si>
  <si>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</si>
  <si>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</si>
  <si>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</si>
  <si>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</si>
  <si>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</si>
  <si>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</si>
  <si>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</si>
  <si>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</si>
  <si>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</si>
  <si>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</si>
  <si>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</si>
  <si>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</si>
  <si>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</si>
  <si>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</si>
  <si>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</si>
  <si>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</si>
  <si>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</si>
  <si>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</si>
  <si>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</si>
  <si>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</si>
  <si>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</si>
  <si>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</si>
  <si>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</si>
  <si>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</si>
  <si>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</si>
  <si>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</si>
  <si>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</si>
  <si>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</si>
  <si>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</si>
  <si>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</si>
  <si>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</si>
  <si>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</si>
  <si>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</si>
  <si>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</si>
  <si>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</si>
  <si>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</si>
  <si>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</si>
  <si>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</si>
  <si>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</si>
  <si>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</si>
  <si>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</si>
  <si>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</si>
  <si>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</si>
  <si>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</si>
  <si>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</si>
  <si>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</si>
  <si>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</si>
  <si>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</si>
  <si>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</si>
  <si>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</si>
  <si>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</si>
  <si>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</si>
  <si>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</si>
  <si>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</si>
  <si>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</si>
  <si>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</si>
  <si>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</si>
  <si>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</si>
  <si>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</si>
  <si>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</si>
  <si>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</si>
  <si>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</si>
  <si>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</si>
  <si>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</si>
  <si>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</si>
  <si>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</si>
  <si>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</si>
  <si>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</si>
  <si>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</si>
  <si>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</si>
  <si>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</si>
  <si>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</si>
  <si>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</si>
  <si>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</si>
  <si>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</si>
  <si>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</si>
  <si>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</si>
  <si>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</si>
  <si>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</si>
  <si>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</si>
  <si>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</si>
  <si>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</si>
  <si>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</si>
  <si>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</si>
  <si>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</si>
  <si>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</si>
  <si>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</si>
  <si>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</si>
  <si>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</si>
  <si>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</si>
  <si>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</si>
  <si>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</si>
  <si>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</si>
  <si>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</si>
  <si>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</si>
  <si>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</si>
  <si>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</si>
  <si>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</si>
  <si>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</si>
  <si>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</si>
  <si>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</si>
  <si>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</si>
  <si>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</si>
  <si>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</si>
  <si>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</si>
  <si>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</si>
  <si>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</si>
  <si>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</si>
  <si>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</si>
  <si>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</si>
  <si>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</si>
  <si>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</si>
  <si>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</si>
  <si>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</si>
  <si>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</si>
  <si>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</si>
  <si>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</si>
  <si>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</si>
  <si>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</si>
  <si>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</si>
  <si>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</si>
  <si>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</si>
  <si>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</si>
  <si>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</si>
  <si>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</si>
  <si>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</si>
  <si>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</si>
  <si>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</si>
  <si>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</si>
  <si>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</si>
  <si>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</si>
  <si>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</si>
  <si>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</si>
  <si>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</si>
  <si>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</si>
  <si>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</si>
  <si>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</si>
  <si>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</si>
  <si>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</si>
  <si>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</si>
  <si>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</si>
  <si>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</si>
  <si>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</si>
  <si>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</si>
  <si>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</si>
  <si>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</si>
  <si>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</si>
  <si>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</si>
  <si>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</si>
  <si>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</si>
  <si>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</si>
  <si>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</si>
  <si>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</si>
  <si>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</si>
  <si>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</si>
  <si>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</si>
  <si>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</si>
  <si>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</si>
  <si>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</si>
  <si>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</si>
  <si>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</si>
  <si>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</si>
  <si>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</si>
  <si>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</si>
  <si>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</si>
  <si>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</si>
  <si>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</si>
  <si>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</si>
  <si>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</si>
  <si>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</si>
  <si>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</si>
  <si>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</si>
  <si>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</si>
  <si>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</si>
  <si>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</si>
  <si>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</si>
  <si>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</si>
  <si>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</si>
  <si>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</si>
  <si>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</si>
  <si>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</si>
  <si>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</si>
  <si>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</si>
  <si>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</si>
  <si>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</si>
  <si>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</si>
  <si>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</si>
  <si>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</si>
  <si>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</si>
  <si>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</si>
  <si>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</si>
  <si>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</si>
  <si>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</si>
  <si>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</si>
  <si>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</si>
  <si>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</si>
  <si>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</si>
  <si>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</si>
  <si>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</si>
  <si>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</si>
  <si>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</si>
  <si>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</si>
  <si>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</si>
  <si>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</si>
  <si>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</si>
  <si>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</si>
  <si>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</si>
  <si>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</si>
  <si>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</si>
  <si>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</si>
  <si>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</si>
  <si>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</si>
  <si>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</si>
  <si>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</si>
  <si>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</si>
  <si>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</si>
  <si>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</si>
  <si>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</si>
  <si>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</si>
  <si>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</si>
  <si>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</si>
  <si>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</si>
  <si>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</si>
  <si>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</si>
  <si>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</si>
  <si>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</si>
  <si>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</si>
  <si>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</si>
  <si>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</si>
  <si>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</si>
  <si>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</si>
  <si>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</si>
  <si>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</si>
  <si>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</si>
  <si>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</si>
  <si>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</si>
  <si>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</si>
  <si>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</si>
  <si>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</si>
  <si>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</si>
  <si>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</si>
  <si>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</si>
  <si>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</si>
  <si>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</si>
  <si>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</si>
  <si>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</si>
  <si>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</si>
  <si>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</si>
  <si>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</si>
  <si>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</si>
  <si>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</si>
  <si>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</si>
  <si>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</si>
  <si>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</si>
  <si>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</si>
  <si>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</si>
  <si>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</si>
  <si>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</si>
  <si>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</si>
  <si>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</si>
  <si>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</si>
  <si>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</si>
  <si>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</si>
  <si>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</si>
  <si>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</si>
  <si>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</si>
  <si>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</si>
  <si>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</si>
  <si>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</si>
  <si>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</si>
  <si>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</si>
  <si>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</si>
  <si>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</si>
  <si>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</si>
  <si>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</si>
  <si>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</si>
  <si>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</si>
  <si>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</si>
  <si>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</si>
  <si>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</si>
  <si>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</si>
  <si>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</si>
  <si>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</si>
  <si>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</si>
  <si>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</si>
  <si>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</si>
  <si>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</si>
  <si>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</si>
  <si>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</si>
  <si>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</si>
  <si>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</si>
  <si>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</si>
  <si>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</si>
  <si>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</si>
  <si>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</si>
  <si>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</si>
  <si>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</si>
  <si>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</si>
  <si>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</si>
  <si>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</si>
  <si>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</si>
  <si>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</si>
  <si>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</si>
  <si>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</si>
  <si>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</si>
  <si>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</si>
  <si>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</si>
  <si>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</si>
  <si>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</si>
  <si>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</si>
  <si>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</si>
  <si>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</si>
  <si>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</si>
  <si>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</si>
  <si>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</si>
  <si>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</si>
  <si>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</si>
  <si>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</si>
  <si>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</si>
  <si>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</si>
  <si>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</si>
  <si>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</si>
  <si>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</si>
  <si>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</si>
  <si>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</si>
  <si>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</si>
  <si>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</si>
  <si>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</si>
  <si>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</si>
  <si>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</si>
  <si>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</si>
  <si>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</si>
  <si>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</si>
  <si>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</si>
  <si>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</si>
  <si>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</si>
  <si>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</si>
  <si>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</si>
  <si>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</si>
  <si>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</si>
  <si>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</si>
  <si>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</si>
  <si>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</si>
  <si>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</si>
  <si>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</si>
  <si>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</si>
  <si>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</si>
  <si>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</si>
  <si>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</si>
  <si>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</si>
  <si>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</si>
  <si>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</si>
  <si>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</si>
  <si>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</si>
  <si>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</si>
  <si>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</si>
  <si>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</si>
  <si>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</si>
  <si>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</si>
  <si>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</si>
  <si>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</si>
  <si>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</si>
  <si>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</si>
  <si>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</si>
  <si>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</si>
  <si>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</si>
  <si>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</si>
  <si>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</si>
  <si>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</si>
  <si>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</si>
  <si>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</si>
  <si>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</si>
  <si>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</si>
  <si>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</si>
  <si>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</si>
  <si>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</si>
  <si>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</si>
  <si>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</si>
  <si>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</si>
  <si>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</si>
  <si>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</si>
  <si>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</si>
  <si>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</si>
  <si>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</si>
  <si>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</si>
  <si>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</si>
  <si>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</si>
  <si>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</si>
  <si>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</si>
  <si>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</si>
  <si>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</si>
  <si>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</si>
  <si>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</si>
  <si>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</si>
  <si>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</si>
  <si>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</si>
  <si>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</si>
  <si>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</si>
  <si>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</si>
  <si>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</si>
  <si>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</si>
  <si>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</si>
  <si>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</si>
  <si>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</si>
  <si>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</si>
  <si>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</si>
  <si>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</si>
  <si>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</si>
  <si>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</si>
  <si>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</si>
  <si>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</si>
  <si>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</si>
  <si>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</si>
  <si>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</si>
  <si>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</si>
  <si>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</si>
  <si>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</si>
  <si>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</si>
  <si>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</si>
  <si>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</si>
  <si>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</si>
  <si>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</si>
  <si>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</si>
  <si>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</si>
  <si>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</si>
  <si>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</si>
  <si>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</si>
  <si>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</si>
  <si>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</si>
  <si>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</si>
  <si>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</si>
  <si>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</si>
  <si>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</si>
  <si>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</si>
  <si>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</si>
  <si>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</si>
  <si>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</si>
  <si>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</si>
  <si>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</si>
  <si>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</si>
  <si>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</si>
  <si>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</si>
  <si>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</si>
  <si>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</si>
  <si>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</si>
  <si>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</si>
  <si>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</si>
  <si>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</si>
  <si>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</si>
  <si>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</si>
  <si>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</si>
  <si>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</si>
  <si>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</si>
  <si>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</si>
  <si>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</si>
  <si>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</si>
  <si>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</si>
  <si>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</si>
  <si>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</si>
  <si>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</si>
  <si>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</si>
  <si>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</si>
  <si>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</si>
  <si>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</si>
  <si>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</si>
  <si>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</si>
  <si>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</si>
  <si>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</si>
  <si>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</si>
  <si>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</si>
  <si>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</si>
  <si>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</si>
  <si>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</si>
  <si>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</si>
  <si>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</si>
  <si>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</si>
  <si>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</si>
  <si>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</si>
  <si>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</si>
  <si>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</si>
  <si>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</si>
  <si>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</si>
  <si>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</si>
  <si>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</si>
  <si>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</si>
  <si>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</si>
  <si>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</si>
  <si>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</si>
  <si>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</si>
  <si>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</si>
  <si>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</si>
  <si>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</si>
  <si>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</si>
  <si>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</si>
  <si>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</si>
  <si>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</si>
  <si>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</si>
  <si>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</si>
  <si>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</si>
  <si>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</si>
  <si>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</si>
  <si>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</si>
  <si>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</si>
  <si>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</si>
  <si>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</si>
  <si>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</si>
  <si>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</si>
  <si>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</si>
  <si>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</si>
  <si>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</si>
  <si>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</si>
  <si>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</si>
  <si>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</si>
  <si>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</si>
  <si>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</si>
  <si>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</si>
  <si>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</si>
  <si>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</si>
  <si>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</si>
  <si>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</si>
  <si>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</si>
  <si>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</si>
  <si>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</si>
  <si>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</si>
  <si>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</si>
  <si>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</si>
  <si>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</si>
  <si>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</si>
  <si>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</si>
  <si>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</si>
  <si>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</si>
  <si>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</si>
  <si>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</si>
  <si>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</si>
  <si>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</si>
  <si>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</si>
  <si>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</si>
  <si>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</si>
  <si>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</si>
  <si>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</si>
  <si>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</si>
  <si>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</si>
  <si>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</si>
  <si>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</si>
  <si>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</si>
  <si>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</si>
  <si>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</si>
  <si>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</si>
  <si>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</si>
  <si>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</si>
  <si>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</si>
  <si>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</si>
  <si>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</si>
  <si>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</si>
  <si>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</si>
  <si>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</si>
  <si>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</si>
  <si>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</si>
  <si>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</si>
  <si>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</si>
  <si>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</si>
  <si>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</si>
  <si>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</si>
  <si>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</si>
  <si>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</si>
  <si>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</si>
  <si>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</si>
  <si>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</si>
  <si>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</si>
  <si>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</si>
  <si>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</si>
  <si>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</si>
  <si>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</si>
  <si>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</si>
  <si>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</si>
  <si>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</si>
  <si>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</si>
  <si>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</si>
  <si>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</si>
  <si>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</si>
  <si>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</si>
  <si>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</si>
  <si>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</si>
  <si>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</si>
  <si>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</si>
  <si>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</si>
  <si>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</si>
  <si>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</si>
  <si>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</si>
  <si>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</si>
  <si>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</si>
  <si>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</si>
  <si>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</si>
  <si>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</si>
  <si>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</si>
  <si>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</si>
  <si>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</si>
  <si>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</si>
  <si>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</si>
  <si>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</si>
  <si>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</si>
  <si>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</si>
  <si>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</si>
  <si>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</si>
  <si>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</si>
  <si>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</si>
  <si>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</si>
  <si>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</si>
  <si>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</si>
  <si>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</si>
  <si>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</si>
  <si>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</si>
  <si>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</si>
  <si>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</si>
  <si>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</si>
  <si>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</si>
  <si>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</si>
  <si>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</si>
  <si>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</si>
  <si>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</si>
  <si>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</si>
  <si>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</si>
  <si>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</si>
  <si>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</si>
  <si>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</si>
  <si>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</si>
  <si>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</si>
  <si>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</si>
  <si>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</si>
  <si>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</si>
  <si>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</si>
  <si>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</si>
  <si>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</si>
  <si>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</si>
  <si>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</si>
  <si>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</si>
  <si>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</si>
  <si>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</si>
  <si>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</si>
  <si>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</si>
  <si>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</si>
  <si>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</si>
  <si>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</si>
  <si>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</si>
  <si>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</si>
  <si>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</si>
  <si>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</si>
  <si>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</si>
  <si>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</si>
  <si>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</si>
  <si>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</si>
  <si>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</si>
  <si>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</si>
  <si>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</si>
  <si>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</si>
  <si>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</si>
  <si>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</si>
  <si>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</si>
  <si>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</si>
  <si>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</si>
  <si>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</si>
  <si>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</si>
  <si>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</si>
  <si>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</si>
  <si>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</si>
  <si>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</si>
  <si>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</si>
  <si>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</si>
  <si>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</si>
  <si>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</si>
  <si>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</si>
  <si>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</si>
  <si>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</si>
  <si>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</si>
  <si>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</si>
  <si>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</si>
  <si>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</si>
  <si>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</si>
  <si>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</si>
  <si>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</si>
  <si>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</si>
  <si>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</si>
  <si>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</si>
  <si>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</si>
  <si>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</si>
  <si>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</si>
  <si>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</si>
  <si>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</si>
  <si>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</si>
  <si>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</si>
  <si>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</si>
  <si>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</si>
  <si>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</si>
  <si>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</si>
  <si>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</si>
  <si>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</si>
  <si>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</si>
  <si>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</si>
  <si>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</si>
  <si>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</si>
  <si>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</si>
  <si>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</si>
  <si>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</si>
  <si>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</si>
  <si>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</si>
  <si>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</si>
  <si>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</si>
  <si>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</si>
  <si>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</si>
  <si>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</si>
  <si>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</si>
  <si>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</si>
  <si>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</si>
  <si>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</si>
  <si>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</si>
  <si>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</si>
  <si>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</si>
  <si>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</si>
  <si>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</si>
  <si>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</si>
  <si>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</si>
  <si>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</si>
  <si>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</si>
  <si>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</si>
  <si>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</si>
  <si>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</si>
  <si>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</si>
  <si>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</si>
  <si>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</si>
  <si>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</si>
  <si>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</si>
  <si>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</si>
  <si>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</si>
  <si>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</si>
  <si>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</si>
  <si>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</si>
  <si>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</si>
  <si>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</si>
  <si>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</si>
  <si>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</si>
  <si>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</si>
  <si>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</si>
  <si>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</si>
  <si>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</si>
  <si>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</si>
  <si>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</si>
  <si>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</si>
  <si>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</si>
  <si>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</si>
  <si>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</si>
  <si>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</si>
  <si>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</si>
  <si>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</si>
  <si>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</si>
  <si>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</si>
  <si>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</si>
  <si>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</si>
  <si>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</si>
  <si>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</si>
  <si>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</si>
  <si>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</si>
  <si>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</si>
  <si>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</si>
  <si>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</si>
  <si>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</si>
  <si>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</si>
  <si>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</si>
  <si>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</si>
  <si>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</si>
  <si>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</si>
  <si>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</si>
  <si>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</si>
  <si>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</si>
  <si>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</si>
  <si>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</si>
  <si>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</si>
  <si>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</si>
  <si>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</si>
  <si>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</si>
  <si>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</si>
  <si>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</si>
  <si>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</si>
  <si>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</si>
  <si>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</si>
  <si>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</si>
  <si>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</si>
  <si>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</si>
  <si>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</si>
  <si>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</si>
  <si>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</si>
  <si>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</si>
  <si>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</si>
  <si>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</si>
  <si>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</si>
  <si>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</si>
  <si>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</si>
  <si>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</si>
  <si>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</si>
  <si>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</si>
  <si>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</si>
  <si>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</si>
  <si>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</si>
  <si>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</si>
  <si>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</si>
  <si>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</si>
  <si>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</si>
  <si>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</si>
  <si>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</si>
  <si>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</si>
  <si>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</si>
  <si>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</si>
  <si>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</si>
  <si>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</si>
  <si>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</si>
  <si>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</si>
  <si>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</si>
  <si>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</si>
  <si>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</si>
  <si>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</si>
  <si>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</si>
  <si>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</si>
  <si>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</si>
  <si>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</si>
  <si>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</si>
  <si>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</si>
  <si>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</si>
  <si>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</si>
  <si>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</si>
  <si>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</si>
  <si>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</si>
  <si>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</si>
  <si>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</si>
  <si>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</si>
  <si>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</si>
  <si>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</si>
  <si>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</si>
  <si>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</si>
  <si>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</si>
  <si>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</si>
  <si>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</si>
  <si>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</si>
  <si>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</si>
  <si>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</si>
  <si>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</si>
  <si>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</si>
  <si>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</si>
  <si>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</si>
  <si>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</si>
  <si>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</si>
  <si>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</si>
  <si>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</si>
  <si>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</si>
  <si>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</si>
  <si>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</si>
  <si>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</si>
  <si>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</si>
  <si>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</si>
  <si>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</si>
  <si>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</si>
  <si>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</si>
  <si>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</si>
  <si>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</si>
  <si>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</si>
  <si>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</si>
  <si>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</si>
  <si>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</si>
  <si>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</si>
  <si>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</si>
  <si>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</si>
  <si>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</si>
  <si>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</si>
  <si>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</si>
  <si>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</si>
  <si>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</si>
  <si>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</si>
  <si>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</si>
  <si>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</si>
  <si>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</si>
  <si>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</si>
  <si>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</si>
  <si>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</si>
  <si>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</si>
  <si>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</si>
  <si>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</si>
  <si>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</si>
  <si>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</si>
  <si>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</si>
  <si>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</si>
  <si>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</si>
  <si>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</si>
  <si>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</si>
  <si>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</si>
  <si>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</si>
  <si>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</si>
  <si>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</si>
  <si>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</si>
  <si>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</si>
  <si>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</si>
  <si>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</si>
  <si>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</si>
  <si>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</si>
  <si>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</si>
  <si>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</si>
  <si>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</si>
  <si>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</si>
  <si>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</si>
  <si>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</si>
  <si>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</si>
  <si>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</si>
  <si>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</si>
  <si>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</si>
  <si>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</si>
  <si>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</si>
  <si>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</si>
  <si>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</si>
  <si>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</si>
  <si>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</si>
  <si>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</si>
  <si>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</si>
  <si>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</si>
  <si>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</si>
  <si>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</si>
  <si>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</si>
  <si>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</si>
  <si>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</si>
  <si>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</si>
  <si>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</si>
  <si>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</si>
  <si>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</si>
  <si>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</si>
  <si>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</si>
  <si>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</si>
  <si>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</si>
  <si>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</si>
  <si>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</si>
  <si>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</si>
  <si>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</si>
  <si>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</si>
  <si>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</si>
  <si>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</si>
  <si>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</si>
  <si>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</si>
  <si>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</si>
  <si>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</si>
  <si>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</si>
  <si>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</si>
  <si>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</si>
  <si>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</si>
  <si>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</si>
  <si>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</si>
  <si>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</si>
  <si>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</si>
  <si>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</si>
  <si>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</si>
  <si>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</si>
  <si>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</si>
  <si>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</si>
  <si>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</si>
  <si>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</si>
  <si>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</si>
  <si>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</si>
  <si>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</si>
  <si>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</si>
  <si>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</si>
  <si>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</si>
  <si>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</si>
  <si>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</si>
  <si>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</si>
  <si>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</si>
  <si>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</si>
  <si>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</si>
  <si>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</si>
  <si>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</si>
  <si>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</si>
  <si>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</si>
  <si>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</si>
  <si>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</si>
  <si>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</si>
  <si>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</si>
  <si>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</si>
  <si>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</si>
  <si>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</si>
  <si>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</si>
  <si>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</si>
  <si>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</si>
  <si>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</si>
  <si>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</si>
  <si>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</si>
  <si>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</si>
  <si>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</si>
  <si>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</si>
  <si>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</si>
  <si>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</si>
  <si>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</si>
  <si>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</si>
  <si>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</si>
  <si>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</si>
  <si>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</si>
  <si>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</si>
  <si>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</si>
  <si>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</si>
  <si>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</si>
  <si>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</si>
  <si>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</si>
  <si>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</si>
  <si>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</si>
  <si>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</si>
  <si>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</si>
  <si>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</si>
  <si>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</si>
  <si>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</si>
  <si>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</si>
  <si>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</si>
  <si>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</si>
  <si>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</si>
  <si>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</si>
  <si>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</si>
  <si>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</si>
  <si>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</si>
  <si>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</si>
  <si>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</si>
  <si>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</si>
  <si>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</si>
  <si>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</si>
  <si>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</si>
  <si>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</si>
  <si>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</si>
  <si>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</si>
  <si>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</si>
  <si>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</si>
  <si>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</si>
  <si>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</si>
  <si>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</si>
  <si>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</si>
  <si>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</si>
  <si>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</si>
  <si>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</si>
  <si>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</si>
  <si>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</si>
  <si>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</si>
  <si>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</si>
  <si>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</si>
  <si>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</si>
  <si>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</si>
  <si>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</si>
  <si>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</si>
  <si>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</si>
  <si>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</si>
  <si>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</si>
  <si>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</si>
  <si>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</si>
  <si>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</si>
  <si>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</si>
  <si>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</si>
  <si>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</si>
  <si>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</si>
  <si>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</si>
  <si>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</si>
  <si>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</si>
  <si>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</si>
  <si>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</si>
  <si>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</si>
  <si>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</si>
  <si>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</si>
  <si>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</si>
  <si>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</si>
  <si>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</si>
  <si>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</si>
  <si>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</si>
  <si>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</si>
  <si>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</si>
  <si>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</si>
  <si>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</si>
  <si>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</si>
  <si>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</si>
  <si>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</si>
  <si>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</si>
  <si>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</si>
  <si>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</si>
  <si>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</si>
  <si>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</si>
  <si>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</si>
  <si>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</si>
  <si>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</si>
  <si>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</si>
  <si>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</si>
  <si>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</si>
  <si>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</si>
  <si>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</si>
  <si>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</si>
  <si>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</si>
  <si>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</si>
  <si>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</si>
  <si>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</si>
  <si>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</si>
  <si>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</si>
  <si>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</si>
  <si>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</si>
  <si>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</si>
  <si>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</si>
  <si>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</si>
  <si>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</si>
  <si>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</si>
  <si>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</si>
  <si>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</si>
  <si>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</si>
  <si>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</si>
  <si>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</si>
  <si>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</si>
  <si>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</si>
  <si>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</si>
  <si>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</si>
  <si>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</si>
  <si>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</si>
  <si>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</si>
  <si>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</si>
  <si>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</si>
  <si>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</si>
  <si>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</si>
  <si>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</si>
  <si>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</si>
  <si>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</si>
  <si>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</si>
  <si>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</si>
  <si>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</si>
  <si>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</si>
  <si>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</si>
  <si>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</si>
  <si>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</si>
  <si>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</si>
  <si>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</si>
  <si>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</si>
  <si>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</si>
  <si>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</si>
  <si>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</si>
  <si>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</si>
  <si>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</si>
  <si>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</si>
  <si>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</si>
  <si>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</si>
  <si>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</si>
  <si>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</si>
  <si>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</si>
  <si>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</si>
  <si>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</si>
  <si>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</si>
  <si>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</si>
  <si>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</si>
  <si>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</si>
  <si>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</si>
  <si>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</si>
  <si>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</si>
  <si>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</si>
  <si>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</si>
  <si>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</si>
  <si>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</si>
  <si>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</si>
  <si>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</si>
  <si>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</si>
  <si>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</si>
  <si>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</si>
  <si>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</si>
  <si>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</si>
  <si>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</si>
  <si>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</si>
  <si>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</si>
  <si>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</si>
  <si>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</si>
  <si>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</si>
  <si>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</si>
  <si>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</si>
  <si>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</si>
  <si>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</si>
  <si>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</si>
  <si>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</si>
  <si>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</si>
  <si>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</si>
  <si>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</si>
  <si>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</si>
  <si>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</si>
  <si>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</si>
  <si>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</si>
  <si>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</si>
  <si>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</si>
  <si>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</si>
  <si>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</si>
  <si>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</si>
  <si>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</si>
  <si>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</si>
  <si>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</si>
  <si>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</si>
  <si>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</si>
  <si>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</si>
  <si>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</si>
  <si>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</si>
  <si>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</si>
  <si>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</si>
  <si>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</si>
  <si>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</si>
  <si>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</si>
  <si>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</si>
  <si>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</si>
  <si>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</si>
  <si>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</si>
  <si>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</si>
  <si>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</si>
  <si>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</si>
  <si>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</si>
  <si>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</si>
  <si>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</si>
  <si>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</si>
  <si>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</si>
  <si>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</si>
  <si>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</si>
  <si>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</si>
  <si>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</si>
  <si>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</si>
  <si>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</si>
  <si>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</si>
  <si>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</si>
  <si>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</si>
  <si>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</si>
  <si>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</si>
  <si>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</si>
  <si>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</si>
  <si>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</si>
  <si>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</si>
  <si>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</si>
  <si>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</si>
  <si>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</si>
  <si>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</si>
  <si>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</si>
  <si>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</si>
  <si>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</si>
  <si>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</si>
  <si>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</si>
  <si>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</si>
  <si>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</si>
  <si>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</si>
  <si>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</si>
  <si>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</si>
  <si>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</si>
  <si>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</si>
  <si>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</si>
  <si>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</si>
  <si>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</si>
  <si>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</si>
  <si>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</si>
  <si>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</si>
  <si>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</si>
  <si>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</si>
  <si>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</si>
  <si>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</si>
  <si>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</si>
  <si>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</si>
  <si>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</si>
  <si>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</si>
  <si>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</si>
  <si>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</si>
  <si>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</si>
  <si>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</si>
  <si>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</si>
  <si>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</si>
  <si>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</si>
  <si>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</si>
  <si>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</si>
  <si>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</si>
  <si>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</si>
  <si>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</si>
  <si>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</si>
  <si>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</si>
  <si>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</si>
  <si>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</si>
  <si>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</si>
  <si>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</si>
  <si>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</si>
  <si>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</si>
  <si>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</si>
  <si>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</si>
  <si>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</si>
  <si>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</si>
  <si>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</si>
  <si>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</si>
  <si>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</si>
  <si>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</si>
  <si>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</si>
  <si>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</si>
  <si>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</si>
  <si>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</si>
  <si>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</si>
  <si>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</si>
  <si>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</si>
  <si>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</si>
  <si>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</si>
  <si>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</si>
  <si>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</si>
  <si>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</si>
  <si>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</si>
  <si>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</si>
  <si>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</si>
  <si>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</si>
  <si>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</si>
  <si>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</si>
  <si>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</si>
  <si>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</si>
  <si>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</si>
  <si>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</si>
  <si>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</si>
  <si>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</si>
  <si>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</si>
  <si>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</si>
  <si>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</si>
  <si>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</si>
  <si>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</si>
  <si>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</si>
  <si>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</si>
  <si>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</si>
  <si>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</si>
  <si>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</si>
  <si>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</si>
  <si>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</si>
  <si>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</si>
  <si>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</si>
  <si>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</si>
  <si>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</si>
  <si>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</si>
  <si>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</si>
  <si>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</si>
  <si>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</si>
  <si>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</si>
  <si>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</si>
  <si>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</si>
  <si>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</si>
  <si>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</si>
  <si>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</si>
  <si>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</si>
  <si>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</si>
  <si>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</si>
  <si>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</si>
  <si>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</si>
  <si>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</si>
  <si>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</si>
  <si>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</si>
  <si>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</si>
  <si>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</si>
  <si>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</si>
  <si>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</si>
  <si>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</si>
  <si>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</si>
  <si>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</si>
  <si>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</si>
  <si>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</si>
  <si>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</si>
  <si>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</si>
  <si>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</si>
  <si>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</si>
  <si>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</si>
  <si>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</si>
  <si>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</si>
  <si>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</si>
  <si>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</si>
  <si>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</si>
  <si>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</si>
  <si>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</si>
  <si>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</si>
  <si>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</si>
  <si>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</si>
  <si>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</si>
  <si>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</si>
  <si>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</si>
  <si>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</si>
  <si>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</si>
  <si>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</si>
  <si>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</si>
  <si>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</si>
  <si>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</si>
  <si>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</si>
  <si>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</si>
  <si>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</si>
  <si>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</si>
  <si>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</si>
  <si>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</si>
  <si>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</si>
  <si>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</si>
  <si>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</si>
  <si>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</si>
  <si>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</si>
  <si>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</si>
  <si>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</si>
  <si>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</si>
  <si>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</si>
  <si>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</si>
  <si>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</si>
  <si>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</si>
  <si>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</si>
  <si>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</si>
  <si>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</si>
  <si>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</si>
  <si>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</si>
  <si>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</si>
  <si>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</si>
  <si>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</si>
  <si>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</si>
  <si>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</si>
  <si>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</si>
  <si>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</si>
  <si>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</si>
  <si>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</si>
  <si>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</si>
  <si>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</si>
  <si>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</si>
  <si>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</si>
  <si>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</si>
  <si>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</si>
  <si>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</si>
  <si>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</si>
  <si>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</si>
  <si>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</si>
  <si>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</si>
  <si>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</si>
  <si>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</si>
  <si>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</si>
  <si>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</si>
  <si>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</si>
  <si>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</si>
  <si>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</si>
  <si>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</si>
  <si>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</si>
  <si>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</si>
  <si>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</si>
  <si>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</si>
  <si>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</si>
  <si>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</si>
  <si>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</si>
  <si>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</si>
  <si>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</si>
  <si>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</si>
  <si>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</si>
  <si>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</si>
  <si>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</si>
  <si>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</si>
  <si>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</si>
  <si>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</si>
  <si>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</si>
  <si>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</si>
  <si>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</si>
  <si>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</si>
  <si>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</si>
  <si>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</si>
  <si>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</si>
  <si>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</si>
  <si>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</si>
  <si>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</si>
  <si>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</si>
  <si>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</si>
  <si>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</si>
  <si>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</si>
  <si>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</si>
  <si>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</si>
  <si>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</si>
  <si>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</si>
  <si>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</si>
  <si>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</si>
  <si>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</si>
  <si>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</si>
  <si>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</si>
  <si>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</si>
  <si>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</si>
  <si>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</si>
  <si>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</si>
  <si>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</si>
  <si>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</si>
  <si>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</si>
  <si>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</si>
  <si>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</si>
  <si>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</si>
  <si>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</si>
  <si>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</si>
  <si>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</si>
  <si>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</si>
  <si>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</si>
  <si>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</si>
  <si>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</si>
  <si>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</si>
  <si>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</si>
  <si>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</si>
  <si>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</si>
  <si>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</si>
  <si>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</si>
  <si>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</si>
  <si>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</si>
  <si>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</si>
  <si>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</si>
  <si>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</si>
  <si>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</si>
  <si>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</si>
  <si>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</si>
  <si>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</si>
  <si>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</si>
  <si>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</si>
  <si>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</si>
  <si>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</si>
  <si>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</si>
  <si>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</si>
  <si>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</si>
  <si>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</si>
  <si>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</si>
  <si>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</si>
  <si>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</si>
  <si>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</si>
  <si>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</si>
  <si>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</si>
  <si>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</si>
  <si>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</si>
  <si>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</si>
  <si>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</si>
  <si>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</si>
  <si>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</si>
  <si>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</si>
  <si>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</si>
  <si>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</si>
  <si>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</si>
  <si>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</si>
  <si>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</si>
  <si>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</si>
  <si>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</si>
  <si>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</si>
  <si>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</si>
  <si>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</si>
  <si>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</si>
  <si>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</si>
  <si>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</si>
  <si>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</si>
  <si>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</si>
  <si>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</si>
  <si>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</si>
  <si>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</si>
  <si>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</si>
  <si>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</si>
  <si>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</si>
  <si>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</si>
  <si>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</si>
  <si>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</si>
  <si>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</si>
  <si>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</si>
  <si>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</si>
  <si>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</si>
  <si>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</si>
  <si>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</si>
  <si>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</si>
  <si>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</si>
  <si>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</si>
  <si>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</si>
  <si>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</si>
  <si>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</si>
  <si>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</si>
  <si>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</si>
  <si>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</si>
  <si>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</si>
  <si>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</si>
  <si>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</si>
  <si>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</si>
  <si>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</si>
  <si>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</si>
  <si>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</si>
  <si>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</si>
  <si>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</si>
  <si>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</si>
  <si>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</si>
  <si>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</si>
  <si>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</si>
  <si>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</si>
  <si>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</si>
  <si>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</si>
  <si>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</si>
  <si>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</si>
  <si>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</si>
  <si>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</si>
  <si>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</si>
  <si>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</si>
  <si>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</si>
  <si>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</si>
  <si>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</si>
  <si>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</si>
  <si>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</si>
  <si>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</si>
  <si>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</si>
  <si>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</si>
  <si>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</si>
  <si>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</si>
  <si>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</si>
  <si>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</si>
  <si>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</si>
  <si>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</si>
  <si>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</si>
  <si>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</si>
  <si>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</si>
  <si>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</si>
  <si>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</si>
  <si>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</si>
  <si>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</si>
  <si>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</si>
  <si>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</si>
  <si>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</si>
  <si>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</si>
  <si>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</si>
  <si>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</si>
  <si>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</si>
  <si>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</si>
  <si>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</si>
  <si>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</si>
  <si>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</si>
  <si>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</si>
  <si>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</si>
  <si>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</si>
  <si>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</si>
  <si>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</si>
  <si>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</si>
  <si>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</si>
  <si>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</si>
  <si>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</si>
  <si>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</si>
  <si>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</si>
  <si>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</si>
  <si>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</si>
  <si>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</si>
  <si>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</si>
  <si>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</si>
  <si>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</si>
  <si>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</si>
  <si>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</si>
  <si>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</si>
  <si>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</si>
  <si>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</si>
  <si>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</si>
  <si>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</si>
  <si>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</si>
  <si>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</si>
  <si>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</si>
  <si>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</si>
  <si>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</si>
  <si>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</si>
  <si>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</si>
  <si>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</si>
  <si>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</si>
  <si>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</si>
  <si>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</si>
  <si>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</si>
  <si>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</si>
  <si>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</si>
  <si>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</si>
  <si>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</si>
  <si>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</si>
  <si>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</si>
  <si>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</si>
  <si>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</si>
  <si>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</si>
  <si>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</si>
  <si>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</si>
  <si>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</si>
  <si>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</si>
  <si>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</si>
  <si>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</si>
  <si>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</si>
  <si>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</si>
  <si>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</si>
  <si>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</si>
  <si>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</si>
  <si>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</si>
  <si>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</si>
  <si>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</si>
  <si>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</si>
  <si>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</si>
  <si>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</si>
  <si>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</si>
  <si>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</si>
  <si>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</si>
  <si>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</si>
  <si>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</si>
  <si>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</si>
  <si>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</si>
  <si>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</si>
  <si>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</si>
  <si>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</si>
  <si>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</si>
  <si>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</si>
  <si>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</si>
  <si>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</si>
  <si>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</si>
  <si>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</si>
  <si>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</si>
  <si>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</si>
  <si>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</si>
  <si>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</si>
  <si>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</si>
  <si>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</si>
  <si>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</si>
  <si>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</si>
  <si>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</si>
  <si>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</si>
  <si>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</si>
  <si>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</si>
  <si>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</si>
  <si>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</si>
  <si>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</si>
  <si>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</si>
  <si>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</si>
  <si>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</si>
  <si>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</si>
  <si>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</si>
  <si>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</si>
  <si>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</si>
  <si>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</si>
  <si>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</si>
  <si>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</si>
  <si>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</si>
  <si>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</si>
  <si>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</si>
  <si>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</si>
  <si>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</si>
  <si>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</si>
  <si>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</si>
  <si>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</si>
  <si>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</si>
  <si>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</si>
  <si>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</si>
  <si>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</si>
  <si>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</si>
  <si>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</si>
  <si>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</si>
  <si>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</si>
  <si>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</si>
  <si>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</si>
  <si>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</si>
  <si>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</si>
  <si>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</si>
  <si>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</si>
  <si>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</si>
  <si>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</si>
  <si>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</si>
  <si>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</si>
  <si>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</si>
  <si>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</si>
  <si>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</si>
  <si>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</si>
  <si>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</si>
  <si>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</si>
  <si>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</si>
  <si>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</si>
  <si>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</si>
  <si>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</si>
  <si>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</si>
  <si>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</si>
  <si>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</si>
  <si>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</si>
  <si>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</si>
  <si>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</si>
  <si>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</si>
  <si>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</si>
  <si>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</si>
  <si>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</si>
  <si>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</si>
  <si>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</si>
  <si>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</si>
  <si>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</si>
  <si>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</si>
  <si>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</si>
  <si>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</si>
  <si>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</si>
  <si>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</si>
  <si>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</si>
  <si>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</si>
  <si>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</si>
  <si>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</si>
  <si>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</si>
  <si>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</si>
  <si>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</si>
  <si>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</si>
  <si>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</si>
  <si>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</si>
  <si>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</si>
  <si>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</si>
  <si>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</si>
  <si>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</si>
  <si>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</si>
  <si>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</si>
  <si>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</si>
  <si>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</si>
  <si>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</si>
  <si>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</si>
  <si>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</si>
  <si>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</si>
  <si>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</si>
  <si>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</si>
  <si>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</si>
  <si>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</si>
  <si>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</si>
  <si>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</si>
  <si>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</si>
  <si>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</si>
  <si>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</si>
  <si>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</si>
  <si>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</si>
  <si>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</si>
  <si>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</si>
  <si>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</si>
  <si>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</si>
  <si>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</si>
  <si>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</si>
  <si>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</si>
  <si>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</si>
  <si>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</si>
  <si>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</si>
  <si>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</si>
  <si>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</si>
  <si>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</si>
  <si>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</si>
  <si>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</si>
  <si>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</si>
  <si>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</si>
  <si>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</si>
  <si>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</si>
  <si>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</si>
  <si>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</si>
  <si>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</si>
  <si>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</si>
  <si>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</si>
  <si>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</si>
  <si>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</si>
  <si>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</si>
  <si>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</si>
  <si>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</si>
  <si>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</si>
  <si>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</si>
  <si>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</si>
  <si>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</si>
  <si>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</si>
  <si>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</si>
  <si>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</si>
  <si>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</si>
  <si>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</si>
  <si>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</si>
  <si>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</si>
  <si>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</si>
  <si>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</si>
  <si>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</si>
  <si>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</si>
  <si>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</si>
  <si>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</si>
  <si>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</si>
  <si>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</si>
  <si>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</si>
  <si>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</si>
  <si>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</si>
  <si>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</si>
  <si>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</si>
  <si>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</si>
  <si>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</si>
  <si>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</si>
  <si>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</si>
  <si>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</si>
  <si>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</si>
  <si>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</si>
  <si>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</si>
  <si>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</si>
  <si>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</si>
  <si>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</si>
  <si>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</si>
  <si>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</si>
  <si>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</si>
  <si>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</si>
  <si>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</si>
  <si>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</si>
  <si>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</si>
  <si>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</si>
  <si>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</si>
  <si>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</si>
  <si>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</si>
  <si>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</si>
  <si>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</si>
  <si>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</si>
  <si>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</si>
  <si>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</si>
  <si>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</si>
  <si>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</si>
  <si>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</si>
  <si>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</si>
  <si>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</si>
  <si>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</si>
  <si>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</si>
  <si>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</si>
  <si>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</si>
  <si>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</si>
  <si>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</si>
  <si>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</si>
  <si>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</si>
  <si>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</si>
  <si>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</si>
  <si>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</si>
  <si>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</si>
  <si>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</si>
  <si>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</si>
  <si>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</si>
  <si>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</si>
  <si>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</si>
  <si>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</si>
  <si>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</si>
  <si>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</si>
  <si>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</si>
  <si>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</si>
  <si>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</si>
  <si>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</si>
  <si>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</si>
  <si>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</si>
  <si>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</si>
  <si>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</si>
  <si>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</si>
  <si>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</si>
  <si>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</si>
  <si>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</si>
  <si>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</si>
  <si>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</si>
  <si>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</si>
  <si>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</si>
  <si>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</si>
  <si>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</si>
  <si>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</si>
  <si>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</si>
  <si>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</si>
  <si>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</si>
  <si>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</si>
  <si>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</si>
  <si>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</si>
  <si>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</si>
  <si>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</si>
  <si>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</si>
  <si>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</si>
  <si>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</si>
  <si>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</si>
  <si>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</si>
  <si>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</si>
  <si>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</si>
  <si>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</si>
  <si>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</si>
  <si>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</si>
  <si>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</si>
  <si>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</si>
  <si>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</si>
  <si>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</si>
  <si>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</si>
  <si>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</si>
  <si>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</si>
  <si>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</si>
  <si>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</si>
  <si>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</si>
  <si>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</si>
  <si>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</si>
  <si>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</si>
  <si>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</si>
  <si>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</si>
  <si>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</si>
  <si>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</si>
  <si>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</si>
  <si>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</si>
  <si>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</si>
  <si>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</si>
  <si>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</si>
  <si>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</si>
  <si>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</si>
  <si>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</si>
  <si>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</si>
  <si>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</si>
  <si>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</si>
  <si>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</si>
  <si>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</si>
  <si>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</si>
  <si>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</si>
  <si>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</si>
  <si>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</si>
  <si>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</si>
  <si>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</si>
  <si>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</si>
  <si>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</si>
  <si>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</si>
  <si>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</si>
  <si>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</si>
  <si>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</si>
  <si>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</si>
  <si>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</si>
  <si>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</si>
  <si>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</si>
  <si>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</si>
  <si>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</si>
  <si>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</si>
  <si>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</si>
  <si>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</si>
  <si>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</si>
  <si>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</si>
  <si>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</si>
  <si>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</si>
  <si>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</si>
  <si>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</si>
  <si>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</si>
  <si>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</si>
  <si>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</si>
  <si>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</si>
  <si>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</si>
  <si>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</si>
  <si>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</si>
  <si>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</si>
  <si>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</si>
  <si>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</si>
  <si>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</si>
  <si>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</si>
  <si>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</si>
  <si>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</si>
  <si>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</si>
  <si>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</si>
  <si>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</si>
  <si>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</si>
  <si>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</si>
  <si>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</si>
  <si>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</si>
  <si>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</si>
  <si>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</si>
  <si>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</si>
  <si>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</si>
  <si>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</si>
  <si>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</si>
  <si>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</si>
  <si>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</si>
  <si>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</si>
  <si>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</si>
  <si>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</si>
  <si>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</si>
  <si>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</si>
  <si>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</si>
  <si>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</si>
  <si>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</si>
  <si>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</si>
  <si>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</si>
  <si>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</si>
  <si>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</si>
  <si>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</si>
  <si>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</si>
  <si>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</si>
  <si>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</si>
  <si>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</si>
  <si>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</si>
  <si>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</si>
  <si>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</si>
  <si>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</si>
  <si>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</si>
  <si>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</si>
  <si>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</si>
  <si>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</si>
  <si>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</si>
  <si>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</si>
  <si>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</si>
  <si>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</si>
  <si>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</si>
  <si>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</si>
  <si>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</si>
  <si>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</si>
  <si>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</si>
  <si>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</si>
  <si>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</si>
  <si>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</si>
  <si>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</si>
  <si>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</si>
  <si>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</si>
  <si>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</si>
  <si>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</si>
  <si>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</si>
  <si>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</si>
  <si>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</si>
  <si>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</si>
  <si>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</si>
  <si>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</si>
  <si>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</si>
  <si>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</si>
  <si>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</si>
  <si>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</si>
  <si>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</si>
  <si>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</si>
  <si>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</si>
  <si>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</si>
  <si>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</si>
  <si>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</si>
  <si>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</si>
  <si>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</si>
  <si>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</si>
  <si>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</si>
  <si>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</si>
  <si>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</si>
  <si>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</si>
  <si>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</si>
  <si>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</si>
  <si>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</si>
  <si>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</si>
  <si>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</si>
  <si>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</si>
  <si>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</si>
  <si>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</si>
  <si>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</si>
  <si>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</si>
  <si>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</si>
  <si>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</si>
  <si>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</si>
  <si>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</si>
  <si>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</si>
  <si>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</si>
  <si>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</si>
  <si>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</si>
  <si>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</si>
  <si>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</si>
  <si>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</si>
  <si>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</si>
  <si>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</si>
  <si>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</si>
  <si>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</si>
  <si>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</si>
  <si>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</si>
  <si>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</si>
  <si>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</si>
  <si>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</si>
  <si>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</si>
  <si>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</si>
  <si>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</si>
  <si>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</si>
  <si>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</si>
  <si>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</si>
  <si>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</si>
  <si>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</si>
  <si>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</si>
  <si>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</si>
  <si>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</si>
  <si>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</si>
  <si>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</si>
  <si>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</si>
  <si>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</si>
  <si>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</si>
  <si>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</si>
  <si>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</si>
  <si>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</si>
  <si>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</si>
  <si>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</si>
  <si>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</si>
  <si>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</si>
  <si>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</si>
  <si>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</si>
  <si>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</si>
  <si>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</si>
  <si>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</si>
  <si>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</si>
  <si>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</si>
  <si>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</si>
  <si>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</si>
  <si>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</si>
  <si>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</si>
  <si>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</si>
  <si>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</si>
  <si>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</si>
  <si>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</si>
  <si>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</si>
  <si>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</si>
  <si>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</si>
  <si>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</si>
  <si>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</si>
  <si>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</si>
  <si>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</si>
  <si>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</si>
  <si>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</si>
  <si>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</si>
  <si>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</si>
  <si>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</si>
  <si>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</si>
  <si>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</si>
  <si>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</si>
  <si>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</si>
  <si>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</si>
  <si>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</si>
  <si>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</si>
  <si>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</si>
  <si>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</si>
  <si>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</si>
  <si>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</si>
  <si>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</si>
  <si>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</si>
  <si>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</si>
  <si>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</si>
  <si>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</si>
  <si>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</si>
  <si>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</si>
  <si>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</si>
  <si>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</si>
  <si>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</si>
  <si>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</si>
  <si>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</si>
  <si>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</si>
  <si>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</si>
  <si>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</si>
  <si>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</si>
  <si>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</si>
  <si>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</si>
  <si>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</si>
  <si>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</si>
  <si>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</si>
  <si>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</si>
  <si>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</si>
  <si>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</si>
  <si>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</si>
  <si>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</si>
  <si>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</si>
  <si>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</si>
  <si>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</si>
  <si>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</si>
  <si>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</si>
  <si>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</si>
  <si>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</si>
  <si>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</si>
  <si>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</si>
  <si>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</si>
  <si>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</si>
  <si>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</si>
  <si>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</si>
  <si>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</si>
  <si>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</si>
  <si>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</si>
  <si>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</si>
  <si>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</si>
  <si>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</si>
  <si>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</si>
  <si>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</si>
  <si>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</si>
  <si>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</si>
  <si>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</si>
  <si>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</si>
  <si>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</si>
  <si>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</si>
  <si>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</si>
  <si>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</si>
  <si>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</si>
  <si>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</si>
  <si>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</si>
  <si>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</si>
  <si>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</si>
  <si>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</si>
  <si>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</si>
  <si>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</si>
  <si>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</si>
  <si>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</si>
  <si>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</si>
  <si>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</si>
  <si>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</si>
  <si>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</si>
  <si>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</si>
  <si>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</si>
  <si>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</si>
  <si>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</si>
  <si>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</si>
  <si>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</si>
  <si>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</si>
  <si>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</si>
  <si>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</si>
  <si>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</si>
  <si>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</si>
  <si>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</si>
  <si>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</si>
  <si>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</si>
  <si>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</si>
  <si>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</si>
  <si>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</si>
  <si>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</si>
  <si>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</si>
  <si>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</si>
  <si>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</si>
  <si>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</si>
  <si>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</si>
  <si>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</si>
  <si>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</si>
  <si>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</si>
  <si>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</si>
  <si>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</si>
  <si>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</si>
  <si>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</si>
  <si>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</si>
  <si>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</si>
  <si>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</si>
  <si>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</si>
  <si>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</si>
  <si>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</si>
  <si>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</si>
  <si>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</si>
  <si>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</si>
  <si>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</si>
  <si>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</si>
  <si>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</si>
  <si>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</si>
  <si>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</si>
  <si>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</si>
  <si>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</si>
  <si>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</si>
  <si>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</si>
  <si>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</si>
  <si>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</si>
  <si>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</si>
  <si>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</si>
  <si>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</si>
  <si>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</si>
  <si>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</si>
  <si>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</si>
  <si>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</si>
  <si>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</si>
  <si>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</si>
  <si>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</si>
  <si>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</si>
  <si>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</si>
  <si>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</si>
  <si>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</si>
  <si>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</si>
  <si>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</si>
  <si>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</si>
  <si>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</si>
  <si>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</si>
  <si>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</si>
  <si>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</si>
  <si>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</si>
  <si>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</si>
  <si>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</si>
  <si>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</si>
  <si>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</si>
  <si>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</si>
  <si>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</si>
  <si>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</si>
  <si>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</si>
  <si>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</si>
  <si>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</si>
  <si>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</si>
  <si>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</si>
  <si>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</si>
  <si>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</si>
  <si>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</si>
  <si>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</si>
  <si>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</si>
  <si>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</si>
  <si>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</si>
  <si>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</si>
  <si>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</si>
  <si>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</si>
  <si>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</si>
  <si>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</si>
  <si>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</si>
  <si>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</si>
  <si>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</si>
  <si>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</si>
  <si>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</si>
  <si>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</si>
  <si>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</si>
  <si>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</si>
  <si>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</si>
  <si>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</si>
  <si>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</si>
  <si>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</si>
  <si>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</si>
  <si>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</si>
  <si>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</si>
  <si>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</si>
  <si>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</si>
  <si>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</si>
  <si>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</si>
  <si>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</si>
  <si>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</si>
  <si>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</si>
  <si>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</si>
  <si>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</si>
  <si>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</si>
  <si>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</si>
  <si>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</si>
  <si>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</si>
  <si>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</si>
  <si>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</si>
  <si>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</si>
  <si>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</si>
  <si>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</si>
  <si>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</si>
  <si>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</si>
  <si>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</si>
  <si>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</si>
  <si>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</si>
  <si>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</si>
  <si>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</si>
  <si>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</si>
  <si>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</si>
  <si>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</si>
  <si>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</si>
  <si>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</si>
  <si>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</si>
  <si>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</si>
  <si>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</si>
  <si>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</si>
  <si>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</si>
  <si>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</si>
  <si>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</si>
  <si>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</si>
  <si>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</si>
  <si>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</si>
  <si>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</si>
  <si>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</si>
  <si>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</si>
  <si>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</si>
  <si>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</si>
  <si>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</si>
  <si>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</si>
  <si>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</si>
  <si>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</si>
  <si>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</si>
  <si>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</si>
  <si>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</si>
  <si>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</si>
  <si>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</si>
  <si>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</si>
  <si>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</si>
  <si>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</si>
  <si>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</si>
  <si>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</si>
  <si>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</si>
  <si>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</si>
  <si>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</si>
  <si>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</si>
  <si>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</si>
  <si>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</si>
  <si>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</si>
  <si>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</si>
  <si>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</si>
  <si>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</si>
  <si>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</si>
  <si>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</si>
  <si>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</si>
  <si>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</si>
  <si>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</si>
  <si>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</si>
  <si>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</si>
  <si>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</si>
  <si>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</si>
  <si>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</si>
  <si>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</si>
  <si>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</si>
  <si>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</si>
  <si>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</si>
  <si>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</si>
  <si>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</si>
  <si>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</si>
  <si>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</si>
  <si>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</si>
  <si>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</si>
  <si>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</si>
  <si>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</si>
  <si>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</si>
  <si>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</si>
  <si>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</si>
  <si>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</si>
  <si>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</si>
  <si>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</si>
  <si>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</si>
  <si>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</si>
  <si>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</si>
  <si>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</si>
  <si>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</si>
  <si>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</si>
  <si>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</si>
  <si>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</si>
  <si>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</si>
  <si>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</si>
  <si>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</si>
  <si>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</si>
  <si>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</si>
  <si>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</si>
  <si>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</si>
  <si>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</si>
  <si>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</si>
  <si>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</si>
  <si>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</si>
  <si>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</si>
  <si>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</si>
  <si>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</si>
  <si>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</si>
  <si>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</si>
  <si>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</si>
  <si>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</si>
  <si>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</si>
  <si>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</si>
  <si>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</si>
  <si>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</si>
  <si>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</si>
  <si>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</si>
  <si>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</si>
  <si>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</si>
  <si>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</si>
  <si>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</si>
  <si>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</si>
  <si>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</si>
  <si>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</si>
  <si>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</si>
  <si>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</si>
  <si>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</si>
  <si>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</si>
  <si>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</si>
  <si>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</si>
  <si>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</si>
  <si>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</si>
  <si>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</si>
  <si>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</si>
  <si>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</si>
  <si>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</si>
  <si>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</si>
  <si>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</si>
  <si>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</si>
  <si>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</si>
  <si>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</si>
  <si>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</si>
  <si>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</si>
  <si>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</si>
  <si>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</si>
  <si>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</si>
  <si>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</si>
  <si>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</si>
  <si>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</si>
  <si>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</si>
  <si>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</si>
  <si>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</si>
  <si>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</si>
  <si>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</si>
  <si>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</si>
  <si>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</si>
  <si>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</si>
  <si>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</si>
  <si>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</si>
  <si>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</si>
  <si>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</si>
  <si>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</si>
  <si>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</si>
  <si>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</si>
  <si>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</si>
  <si>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</si>
  <si>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</si>
  <si>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</si>
  <si>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</si>
  <si>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</si>
  <si>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</si>
  <si>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</si>
  <si>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</si>
  <si>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</si>
  <si>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</si>
  <si>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</si>
  <si>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</si>
  <si>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</si>
  <si>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</si>
  <si>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</si>
  <si>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</si>
  <si>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</si>
  <si>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</si>
  <si>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</si>
  <si>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</si>
  <si>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</si>
  <si>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</si>
  <si>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</si>
  <si>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</si>
  <si>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</si>
  <si>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</si>
  <si>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</si>
  <si>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</si>
  <si>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</si>
  <si>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</si>
  <si>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</si>
  <si>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</si>
  <si>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</si>
  <si>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</si>
  <si>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</si>
  <si>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</si>
  <si>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</si>
  <si>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</si>
  <si>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</si>
  <si>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</si>
  <si>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</si>
  <si>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</si>
  <si>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</si>
  <si>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</si>
  <si>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</si>
  <si>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</si>
  <si>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</si>
  <si>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</si>
  <si>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</si>
  <si>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</si>
  <si>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</si>
  <si>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</si>
  <si>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</si>
  <si>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</si>
  <si>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</si>
  <si>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</si>
  <si>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</si>
  <si>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</si>
  <si>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</si>
  <si>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</si>
  <si>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</si>
  <si>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</si>
  <si>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</si>
  <si>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</si>
  <si>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</si>
  <si>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</si>
  <si>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</si>
  <si>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</si>
  <si>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</si>
  <si>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</si>
  <si>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</si>
  <si>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</si>
  <si>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</si>
  <si>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</si>
  <si>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</si>
  <si>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</si>
  <si>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</si>
  <si>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</si>
  <si>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</si>
  <si>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</si>
  <si>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</si>
  <si>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</si>
  <si>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</si>
  <si>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</si>
  <si>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</si>
  <si>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</si>
  <si>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</si>
  <si>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</si>
  <si>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</si>
  <si>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</si>
  <si>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</si>
  <si>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</si>
  <si>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</si>
  <si>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</si>
  <si>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</si>
  <si>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</si>
  <si>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</si>
  <si>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</si>
  <si>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</si>
  <si>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</si>
  <si>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</si>
  <si>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</si>
  <si>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</si>
  <si>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</si>
  <si>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</si>
  <si>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</si>
  <si>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</si>
  <si>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</si>
  <si>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</si>
  <si>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</si>
  <si>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</si>
  <si>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</si>
  <si>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</si>
  <si>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</si>
  <si>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</si>
  <si>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</si>
  <si>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</si>
  <si>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</si>
  <si>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</si>
  <si>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</si>
  <si>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</si>
  <si>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</si>
  <si>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</si>
  <si>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</si>
  <si>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</si>
  <si>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</si>
  <si>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</si>
  <si>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</si>
  <si>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</si>
  <si>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</si>
  <si>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</si>
  <si>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</si>
  <si>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</si>
  <si>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</si>
  <si>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</si>
  <si>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</si>
  <si>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</si>
  <si>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</si>
  <si>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</si>
  <si>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</si>
  <si>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</si>
  <si>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</si>
  <si>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</si>
  <si>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</si>
  <si>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</si>
  <si>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</si>
  <si>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</si>
  <si>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</si>
  <si>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</si>
  <si>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</si>
  <si>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</si>
  <si>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</si>
  <si>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</si>
  <si>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</si>
  <si>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</si>
  <si>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</si>
  <si>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</si>
  <si>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</si>
  <si>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</si>
  <si>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</si>
  <si>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</si>
  <si>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</si>
  <si>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</si>
  <si>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</si>
  <si>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</si>
  <si>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</si>
  <si>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</si>
  <si>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</si>
  <si>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</si>
  <si>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</si>
  <si>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</si>
  <si>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</si>
  <si>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</si>
  <si>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</si>
  <si>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</si>
  <si>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</si>
  <si>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</si>
  <si>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</si>
  <si>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</si>
  <si>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</si>
  <si>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</si>
  <si>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</si>
  <si>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</si>
  <si>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</si>
  <si>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</si>
  <si>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</si>
  <si>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</si>
  <si>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</si>
  <si>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</si>
  <si>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</si>
  <si>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</si>
  <si>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</si>
  <si>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</si>
  <si>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</si>
  <si>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</si>
  <si>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</si>
  <si>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</si>
  <si>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</si>
  <si>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</si>
  <si>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</si>
  <si>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</si>
  <si>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</si>
  <si>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</si>
  <si>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</si>
  <si>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</si>
  <si>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</si>
  <si>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</si>
  <si>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</si>
  <si>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</si>
  <si>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</si>
  <si>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</si>
  <si>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</si>
  <si>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</si>
  <si>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</si>
  <si>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</si>
  <si>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</si>
  <si>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</si>
  <si>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</si>
  <si>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</si>
  <si>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</si>
  <si>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</si>
  <si>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</si>
  <si>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</si>
  <si>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</si>
  <si>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</si>
  <si>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</si>
  <si>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</si>
  <si>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</si>
  <si>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</si>
  <si>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</si>
  <si>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</si>
  <si>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</si>
  <si>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</si>
  <si>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</si>
  <si>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</si>
  <si>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</si>
  <si>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</si>
  <si>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</si>
  <si>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</si>
  <si>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</si>
  <si>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</si>
  <si>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</si>
  <si>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</si>
  <si>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</si>
  <si>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</si>
  <si>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</si>
  <si>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</si>
  <si>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</si>
  <si>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</si>
  <si>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</si>
  <si>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</si>
  <si>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</si>
  <si>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</si>
  <si>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</si>
  <si>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</si>
  <si>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</si>
  <si>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</si>
  <si>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</si>
  <si>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</si>
  <si>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</si>
  <si>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</si>
  <si>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</si>
  <si>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</si>
  <si>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</si>
  <si>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</si>
  <si>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</si>
  <si>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</si>
  <si>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</si>
  <si>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</si>
  <si>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</si>
  <si>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</si>
  <si>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</si>
  <si>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</si>
  <si>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</si>
  <si>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</si>
  <si>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</si>
  <si>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</si>
  <si>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</si>
  <si>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</si>
  <si>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</si>
  <si>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</si>
  <si>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</si>
  <si>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</si>
  <si>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</si>
  <si>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</si>
  <si>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</si>
  <si>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</si>
  <si>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</si>
  <si>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</si>
  <si>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</si>
  <si>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</si>
  <si>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</si>
  <si>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</si>
  <si>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</si>
  <si>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</si>
  <si>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</si>
  <si>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</si>
  <si>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</si>
  <si>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</si>
  <si>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</si>
  <si>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</si>
  <si>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</si>
  <si>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</si>
  <si>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</si>
  <si>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</si>
  <si>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</si>
  <si>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</si>
  <si>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</si>
  <si>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</si>
  <si>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</si>
  <si>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</si>
  <si>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</si>
  <si>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</si>
  <si>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</si>
  <si>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</si>
  <si>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</si>
  <si>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</si>
  <si>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</si>
  <si>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</si>
  <si>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</si>
  <si>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</si>
  <si>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</si>
  <si>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</si>
  <si>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</si>
  <si>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</si>
  <si>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</si>
  <si>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</si>
  <si>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</si>
  <si>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</si>
  <si>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</si>
  <si>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</si>
  <si>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</si>
  <si>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</si>
  <si>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</si>
  <si>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</si>
  <si>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</si>
  <si>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</si>
  <si>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</si>
  <si>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</si>
  <si>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</si>
  <si>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</si>
  <si>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</si>
  <si>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</si>
  <si>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</si>
  <si>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</si>
  <si>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</si>
  <si>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</si>
  <si>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</si>
  <si>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</si>
  <si>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</si>
  <si>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</si>
  <si>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</si>
  <si>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</si>
  <si>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</si>
  <si>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</si>
  <si>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</si>
  <si>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</si>
  <si>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</si>
  <si>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</si>
  <si>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</si>
  <si>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</si>
  <si>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</si>
  <si>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</si>
  <si>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</si>
  <si>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</si>
  <si>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</si>
  <si>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</si>
  <si>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</si>
  <si>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</si>
  <si>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</si>
  <si>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</si>
  <si>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</si>
  <si>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</si>
  <si>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</si>
  <si>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</si>
  <si>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</si>
  <si>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</si>
  <si>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</si>
  <si>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</si>
  <si>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</si>
  <si>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</si>
  <si>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</si>
  <si>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</si>
  <si>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</si>
  <si>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</si>
  <si>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</si>
  <si>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</si>
  <si>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</si>
  <si>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</si>
  <si>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</si>
  <si>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</si>
  <si>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</si>
  <si>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</si>
  <si>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</si>
  <si>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</si>
  <si>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</si>
  <si>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</si>
  <si>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</si>
  <si>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</si>
  <si>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</si>
  <si>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</si>
  <si>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</si>
  <si>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</si>
  <si>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</si>
  <si>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</si>
  <si>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</si>
  <si>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</si>
  <si>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</si>
  <si>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</si>
  <si>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</si>
  <si>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</si>
  <si>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</si>
  <si>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</si>
  <si>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</si>
  <si>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</si>
  <si>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</si>
  <si>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</si>
  <si>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</si>
  <si>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</si>
  <si>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</si>
  <si>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</si>
  <si>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</si>
  <si>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</si>
  <si>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</si>
  <si>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</si>
  <si>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</si>
  <si>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</si>
  <si>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</si>
  <si>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</si>
  <si>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</si>
  <si>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</si>
  <si>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</si>
  <si>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</si>
  <si>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</si>
  <si>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</si>
  <si>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</si>
  <si>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</si>
  <si>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</si>
  <si>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</si>
  <si>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</si>
  <si>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</si>
  <si>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</si>
  <si>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</si>
  <si>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</si>
  <si>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</si>
  <si>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</si>
  <si>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</si>
  <si>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</si>
  <si>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</si>
  <si>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</si>
  <si>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</si>
  <si>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</si>
  <si>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</si>
  <si>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</si>
  <si>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</si>
  <si>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</si>
  <si>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</si>
  <si>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</si>
  <si>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</si>
  <si>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</si>
  <si>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</si>
  <si>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</si>
  <si>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</si>
  <si>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</si>
  <si>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</si>
  <si>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</si>
  <si>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</si>
  <si>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</si>
  <si>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</si>
  <si>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</si>
  <si>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</si>
  <si>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</si>
  <si>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</si>
  <si>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</si>
  <si>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</si>
  <si>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</si>
  <si>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</si>
  <si>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</si>
  <si>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</si>
  <si>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</si>
  <si>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</si>
  <si>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</si>
  <si>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</si>
  <si>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</si>
  <si>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</si>
  <si>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</si>
  <si>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</si>
  <si>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</si>
  <si>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</si>
  <si>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</si>
  <si>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</si>
  <si>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</si>
  <si>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</si>
  <si>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</si>
  <si>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</si>
  <si>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</si>
  <si>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</si>
  <si>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</si>
  <si>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</si>
  <si>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</si>
  <si>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</si>
  <si>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</si>
  <si>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</si>
  <si>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</si>
  <si>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</si>
  <si>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</si>
  <si>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</si>
  <si>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</si>
  <si>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</si>
  <si>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</si>
  <si>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</si>
  <si>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</si>
  <si>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</si>
  <si>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</si>
  <si>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</si>
  <si>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</si>
  <si>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</si>
  <si>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</si>
  <si>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</si>
  <si>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</si>
  <si>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</si>
  <si>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</si>
  <si>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</si>
  <si>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</si>
  <si>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</si>
  <si>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</si>
  <si>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</si>
  <si>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</si>
  <si>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</si>
  <si>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</si>
  <si>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</si>
  <si>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</si>
  <si>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</si>
  <si>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</si>
  <si>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</si>
  <si>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</si>
  <si>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</si>
  <si>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</si>
  <si>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</si>
  <si>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</si>
  <si>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</si>
  <si>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</si>
  <si>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</si>
  <si>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</si>
  <si>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</si>
  <si>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</si>
  <si>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</si>
  <si>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</si>
  <si>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</si>
  <si>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</si>
  <si>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</si>
  <si>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</si>
  <si>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</si>
  <si>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</si>
  <si>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</si>
  <si>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</si>
  <si>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</si>
  <si>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</si>
  <si>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</si>
  <si>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</si>
  <si>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</si>
  <si>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</si>
  <si>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</si>
  <si>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</si>
  <si>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</si>
  <si>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</si>
  <si>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</si>
  <si>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</si>
  <si>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</si>
  <si>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</si>
  <si>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</si>
  <si>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</si>
  <si>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</si>
  <si>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</si>
  <si>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</si>
  <si>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</si>
  <si>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</si>
  <si>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</si>
  <si>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</si>
  <si>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</si>
  <si>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</si>
  <si>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</si>
  <si>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</si>
  <si>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</si>
  <si>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</si>
  <si>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</si>
  <si>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</si>
  <si>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</si>
  <si>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</si>
  <si>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</si>
  <si>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</si>
  <si>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</si>
  <si>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</si>
  <si>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</si>
  <si>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</si>
  <si>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</si>
  <si>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</si>
  <si>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</si>
  <si>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</si>
  <si>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</si>
  <si>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</si>
  <si>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</si>
  <si>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</si>
  <si>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</si>
  <si>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</si>
  <si>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</si>
  <si>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</si>
  <si>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</si>
  <si>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</si>
  <si>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</si>
  <si>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</si>
  <si>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</si>
  <si>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</si>
  <si>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</si>
  <si>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</si>
  <si>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</si>
  <si>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</si>
  <si>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</si>
  <si>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</si>
  <si>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</si>
  <si>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</si>
  <si>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</si>
  <si>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</si>
  <si>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</si>
  <si>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</si>
  <si>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</si>
  <si>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</si>
  <si>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</si>
  <si>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</si>
  <si>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</si>
  <si>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</si>
  <si>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</si>
  <si>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</si>
  <si>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</si>
  <si>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</si>
  <si>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</si>
  <si>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</si>
  <si>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</si>
  <si>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</si>
  <si>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</si>
  <si>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</si>
  <si>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</si>
  <si>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</si>
  <si>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</si>
  <si>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</si>
  <si>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</si>
  <si>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</si>
  <si>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</si>
  <si>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</si>
  <si>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</si>
  <si>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</si>
  <si>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</si>
  <si>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</si>
  <si>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</si>
  <si>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</si>
  <si>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</si>
  <si>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</si>
  <si>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</si>
  <si>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</si>
  <si>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</si>
  <si>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</si>
  <si>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</si>
  <si>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</si>
  <si>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</si>
  <si>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</si>
  <si>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</si>
  <si>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</si>
  <si>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</si>
  <si>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</si>
  <si>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</si>
  <si>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</si>
  <si>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</si>
  <si>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</si>
  <si>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</si>
  <si>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</si>
  <si>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</si>
  <si>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</si>
  <si>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</si>
  <si>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</si>
  <si>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</si>
  <si>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</si>
  <si>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</si>
  <si>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</si>
  <si>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</si>
  <si>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</si>
  <si>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</si>
  <si>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</si>
  <si>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</si>
  <si>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</si>
  <si>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</si>
  <si>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</si>
  <si>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</si>
  <si>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</si>
  <si>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</si>
  <si>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</si>
  <si>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</si>
  <si>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</si>
  <si>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</si>
  <si>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</si>
  <si>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</si>
  <si>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</si>
  <si>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</si>
  <si>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</si>
  <si>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</si>
  <si>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</si>
  <si>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</si>
  <si>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</si>
  <si>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</si>
  <si>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</si>
  <si>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</si>
  <si>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</si>
  <si>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</si>
  <si>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</si>
  <si>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</si>
  <si>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</si>
  <si>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</si>
  <si>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</si>
  <si>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</si>
  <si>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</si>
  <si>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</si>
  <si>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</si>
  <si>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</si>
  <si>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</si>
  <si>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</si>
  <si>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</si>
  <si>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</si>
  <si>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</si>
  <si>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</si>
  <si>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</si>
  <si>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</si>
  <si>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</si>
  <si>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</si>
  <si>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</si>
  <si>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</si>
  <si>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</si>
  <si>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</si>
  <si>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</si>
  <si>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</si>
  <si>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</si>
  <si>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</si>
  <si>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</si>
  <si>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</si>
  <si>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</si>
  <si>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</si>
  <si>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</si>
  <si>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</si>
  <si>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</si>
  <si>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</si>
  <si>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</si>
  <si>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</si>
  <si>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</si>
  <si>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</si>
  <si>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</si>
  <si>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</si>
  <si>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</si>
  <si>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</si>
  <si>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</si>
  <si>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</si>
  <si>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</si>
  <si>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</si>
  <si>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</si>
  <si>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</si>
  <si>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</si>
  <si>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</si>
  <si>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</si>
  <si>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</si>
  <si>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</si>
  <si>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</si>
  <si>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</si>
  <si>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</si>
  <si>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</si>
  <si>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</si>
  <si>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</si>
  <si>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</si>
  <si>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</si>
  <si>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</si>
  <si>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</si>
  <si>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</si>
  <si>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</si>
  <si>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</si>
  <si>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</si>
  <si>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</si>
  <si>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</si>
  <si>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</si>
  <si>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</si>
  <si>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</si>
  <si>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</si>
  <si>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</si>
  <si>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</si>
  <si>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</si>
  <si>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</si>
  <si>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</si>
  <si>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</si>
  <si>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</si>
  <si>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</si>
  <si>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</si>
  <si>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</si>
  <si>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</si>
  <si>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</si>
  <si>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</si>
  <si>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</si>
  <si>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</si>
  <si>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</si>
  <si>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</si>
  <si>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</si>
  <si>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</si>
  <si>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</si>
  <si>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</si>
  <si>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</si>
  <si>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</si>
  <si>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</si>
  <si>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</si>
  <si>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</si>
  <si>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</si>
  <si>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</si>
  <si>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</si>
  <si>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</si>
  <si>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</si>
  <si>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</si>
  <si>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</si>
  <si>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</si>
  <si>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</si>
  <si>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</si>
  <si>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</si>
  <si>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</si>
  <si>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</si>
  <si>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</si>
  <si>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</si>
  <si>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</si>
  <si>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</si>
  <si>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</si>
  <si>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</si>
  <si>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</si>
  <si>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</si>
  <si>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</si>
  <si>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</si>
  <si>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</si>
  <si>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</si>
  <si>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</si>
  <si>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</si>
  <si>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</si>
  <si>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</si>
  <si>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</si>
  <si>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</si>
  <si>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</si>
  <si>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</si>
  <si>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</si>
  <si>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</si>
  <si>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</si>
  <si>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</si>
  <si>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</si>
  <si>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</si>
  <si>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</si>
  <si>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</si>
  <si>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</si>
  <si>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</si>
  <si>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</si>
  <si>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</si>
  <si>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</si>
  <si>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</si>
  <si>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</si>
  <si>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</si>
  <si>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</si>
  <si>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</si>
  <si>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</si>
  <si>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</si>
  <si>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</si>
  <si>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</si>
  <si>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</si>
  <si>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</si>
  <si>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</si>
  <si>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</si>
  <si>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</si>
  <si>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</si>
  <si>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</si>
  <si>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</si>
  <si>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</si>
  <si>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</si>
  <si>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</si>
  <si>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</si>
  <si>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</si>
  <si>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</si>
  <si>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</si>
  <si>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</si>
  <si>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</si>
  <si>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</si>
  <si>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</si>
  <si>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</si>
  <si>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</si>
  <si>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</si>
  <si>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</si>
  <si>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</si>
  <si>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</si>
  <si>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</si>
  <si>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</si>
  <si>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</si>
  <si>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</si>
  <si>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</si>
  <si>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</si>
  <si>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</si>
  <si>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</si>
  <si>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</si>
  <si>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</si>
  <si>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</si>
  <si>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</si>
  <si>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</si>
  <si>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</si>
  <si>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</si>
  <si>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</si>
  <si>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</si>
  <si>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</si>
  <si>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</si>
  <si>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</si>
  <si>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</si>
  <si>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</si>
  <si>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</si>
  <si>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</si>
  <si>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</si>
  <si>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</si>
  <si>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</si>
  <si>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</si>
  <si>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</si>
  <si>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</si>
  <si>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</si>
  <si>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</si>
  <si>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</si>
  <si>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</si>
  <si>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</si>
  <si>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</si>
  <si>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</si>
  <si>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</si>
  <si>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</si>
  <si>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</si>
  <si>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</si>
  <si>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</si>
  <si>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</si>
  <si>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</si>
  <si>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</si>
  <si>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</si>
  <si>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</si>
  <si>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</si>
  <si>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</si>
  <si>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</si>
  <si>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</si>
  <si>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</si>
  <si>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</si>
  <si>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</si>
  <si>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</si>
  <si>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</si>
  <si>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</si>
  <si>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</si>
  <si>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</si>
  <si>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</si>
  <si>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</si>
  <si>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</si>
  <si>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</si>
  <si>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</si>
  <si>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</si>
  <si>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</si>
  <si>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</si>
  <si>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</si>
  <si>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</si>
  <si>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</si>
  <si>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</si>
  <si>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</si>
  <si>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</si>
  <si>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</si>
  <si>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</si>
  <si>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</si>
  <si>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</si>
  <si>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</si>
  <si>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</si>
  <si>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</si>
  <si>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</si>
  <si>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</si>
  <si>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</si>
  <si>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</si>
  <si>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</si>
  <si>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</si>
  <si>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</si>
  <si>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</si>
  <si>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</si>
  <si>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</si>
  <si>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</si>
  <si>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</si>
  <si>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</si>
  <si>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</si>
  <si>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</si>
  <si>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</si>
  <si>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</si>
  <si>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</si>
  <si>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</si>
  <si>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</si>
  <si>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</si>
  <si>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</si>
  <si>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</si>
  <si>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</si>
  <si>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</si>
  <si>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</si>
  <si>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</si>
  <si>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</si>
  <si>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</si>
  <si>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</si>
  <si>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</si>
  <si>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</si>
  <si>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</si>
  <si>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</si>
  <si>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</si>
  <si>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</si>
  <si>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</si>
  <si>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</si>
  <si>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</si>
  <si>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</si>
  <si>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</si>
  <si>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</si>
  <si>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</si>
  <si>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</si>
  <si>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</si>
  <si>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</si>
  <si>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</si>
  <si>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</si>
  <si>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</si>
  <si>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</si>
  <si>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</si>
  <si>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</si>
  <si>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</si>
  <si>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</si>
  <si>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</si>
  <si>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</si>
  <si>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</si>
  <si>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</si>
  <si>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</si>
  <si>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</si>
  <si>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</si>
  <si>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</si>
  <si>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</si>
  <si>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</si>
  <si>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</si>
  <si>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</si>
  <si>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</si>
  <si>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</si>
  <si>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</si>
  <si>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</si>
  <si>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</si>
  <si>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</si>
  <si>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</si>
  <si>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</si>
  <si>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</si>
  <si>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</si>
  <si>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</si>
  <si>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</si>
  <si>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</si>
  <si>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</si>
  <si>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</si>
  <si>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</si>
  <si>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</si>
  <si>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</si>
  <si>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</si>
  <si>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</si>
  <si>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</si>
  <si>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</si>
  <si>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</si>
  <si>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</si>
  <si>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</si>
  <si>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</si>
  <si>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</si>
  <si>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</si>
  <si>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</si>
  <si>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</si>
  <si>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</si>
  <si>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</si>
  <si>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</si>
  <si>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</si>
  <si>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</si>
  <si>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</si>
  <si>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</si>
  <si>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</si>
  <si>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</si>
  <si>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</si>
  <si>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</si>
  <si>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</si>
  <si>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</si>
  <si>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</si>
  <si>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</si>
  <si>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</si>
  <si>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</si>
  <si>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</si>
  <si>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</si>
  <si>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</si>
  <si>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</si>
  <si>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</si>
  <si>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</si>
  <si>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</si>
  <si>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</si>
  <si>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</si>
  <si>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</si>
  <si>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</si>
  <si>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</si>
  <si>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</si>
  <si>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</si>
  <si>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</si>
  <si>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</si>
  <si>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</si>
  <si>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</si>
  <si>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</si>
  <si>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</si>
  <si>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</si>
  <si>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</si>
  <si>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</si>
  <si>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</si>
  <si>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</si>
  <si>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</si>
  <si>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</si>
  <si>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</si>
  <si>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</si>
  <si>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</si>
  <si>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</si>
  <si>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</si>
  <si>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</si>
  <si>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</si>
  <si>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</si>
  <si>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</si>
  <si>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</si>
  <si>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</si>
  <si>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</si>
  <si>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</si>
  <si>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</si>
  <si>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</si>
  <si>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</si>
  <si>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</si>
  <si>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</si>
  <si>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</si>
  <si>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</si>
  <si>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</si>
  <si>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</si>
  <si>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</si>
  <si>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</si>
  <si>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</si>
  <si>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</si>
  <si>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</si>
  <si>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</si>
  <si>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</si>
  <si>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</si>
  <si>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</si>
  <si>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</si>
  <si>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</si>
  <si>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</si>
  <si>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</si>
  <si>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</si>
  <si>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</si>
  <si>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</si>
  <si>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</si>
  <si>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</si>
  <si>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</si>
  <si>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</si>
  <si>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</si>
  <si>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</si>
  <si>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</si>
  <si>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</si>
  <si>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</si>
  <si>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</si>
  <si>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</si>
  <si>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</si>
  <si>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</si>
  <si>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</si>
  <si>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</si>
  <si>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</si>
  <si>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</si>
  <si>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</si>
  <si>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</si>
  <si>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</si>
  <si>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</si>
  <si>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</si>
  <si>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</si>
  <si>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</si>
  <si>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</si>
  <si>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</si>
  <si>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</si>
  <si>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</si>
  <si>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</si>
  <si>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</si>
  <si>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</si>
  <si>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</si>
  <si>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</si>
  <si>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</si>
  <si>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</si>
  <si>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</si>
  <si>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</si>
  <si>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</si>
  <si>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</si>
  <si>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</si>
  <si>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</si>
  <si>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</si>
  <si>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</si>
  <si>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</si>
  <si>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</si>
  <si>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</si>
  <si>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</si>
  <si>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</si>
  <si>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</si>
  <si>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</si>
  <si>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</si>
  <si>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</si>
  <si>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</si>
  <si>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</si>
  <si>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</si>
  <si>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</si>
  <si>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</si>
  <si>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</si>
  <si>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</si>
  <si>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</si>
  <si>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</si>
  <si>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</si>
  <si>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</si>
  <si>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</si>
  <si>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</si>
  <si>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</si>
  <si>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</si>
  <si>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</si>
  <si>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</si>
  <si>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</si>
  <si>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</si>
  <si>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</si>
  <si>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</si>
  <si>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</si>
  <si>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</si>
  <si>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</si>
  <si>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</si>
  <si>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</si>
  <si>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</si>
  <si>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</si>
  <si>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</si>
  <si>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</si>
  <si>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</si>
  <si>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</si>
  <si>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</si>
  <si>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</si>
  <si>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</si>
  <si>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</si>
  <si>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</si>
  <si>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</si>
  <si>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</si>
  <si>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</si>
  <si>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</si>
  <si>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</si>
  <si>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</si>
  <si>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</si>
  <si>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</si>
  <si>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</si>
  <si>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</si>
  <si>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</si>
  <si>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</si>
  <si>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</si>
  <si>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</si>
  <si>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</si>
  <si>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</si>
  <si>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</si>
  <si>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</si>
  <si>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</si>
  <si>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</si>
  <si>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</si>
  <si>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</si>
  <si>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</si>
  <si>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</si>
  <si>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</si>
  <si>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</si>
  <si>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</si>
  <si>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</si>
  <si>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</si>
  <si>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</si>
  <si>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</si>
  <si>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</si>
  <si>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</si>
  <si>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</si>
  <si>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</si>
  <si>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</si>
  <si>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</si>
  <si>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</si>
  <si>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</si>
  <si>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</si>
  <si>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</si>
  <si>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</si>
  <si>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</si>
  <si>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</si>
  <si>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</si>
  <si>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</si>
  <si>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</si>
  <si>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</si>
  <si>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</si>
  <si>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</si>
  <si>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</si>
  <si>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</si>
  <si>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</si>
  <si>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</si>
  <si>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</si>
  <si>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</si>
  <si>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</si>
  <si>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</si>
  <si>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</si>
  <si>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</si>
  <si>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</si>
  <si>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</si>
  <si>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</si>
  <si>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</si>
  <si>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</si>
  <si>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</si>
  <si>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</si>
  <si>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</si>
  <si>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</si>
  <si>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</si>
  <si>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</si>
  <si>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</si>
  <si>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</si>
  <si>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</si>
  <si>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</si>
  <si>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</si>
  <si>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</si>
  <si>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</si>
  <si>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</si>
  <si>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</si>
  <si>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</si>
  <si>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</si>
  <si>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</si>
  <si>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</si>
  <si>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</si>
  <si>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</si>
  <si>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</si>
  <si>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</si>
  <si>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</si>
  <si>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</si>
  <si>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</si>
  <si>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</si>
  <si>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</si>
  <si>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</si>
  <si>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</si>
  <si>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</si>
  <si>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</si>
  <si>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</si>
  <si>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</si>
  <si>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</si>
  <si>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</si>
  <si>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</si>
  <si>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</si>
  <si>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</si>
  <si>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</si>
  <si>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</si>
  <si>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</si>
  <si>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</si>
  <si>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</si>
  <si>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</si>
  <si>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</si>
  <si>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</si>
  <si>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</si>
  <si>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</si>
  <si>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</si>
  <si>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</si>
  <si>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</si>
  <si>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</si>
  <si>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</si>
  <si>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</si>
  <si>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</si>
  <si>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</si>
  <si>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</si>
  <si>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</si>
  <si>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</si>
  <si>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</si>
  <si>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</si>
  <si>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</si>
  <si>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</si>
  <si>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</si>
  <si>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</si>
  <si>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</si>
  <si>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</si>
  <si>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</si>
  <si>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</si>
  <si>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</si>
  <si>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</si>
  <si>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</si>
  <si>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</si>
  <si>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</si>
  <si>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</si>
  <si>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</si>
  <si>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</si>
  <si>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</si>
  <si>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</si>
  <si>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</si>
  <si>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</si>
  <si>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</si>
  <si>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</si>
  <si>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</si>
  <si>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</si>
  <si>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</si>
  <si>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</si>
  <si>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</si>
  <si>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</si>
  <si>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</si>
  <si>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</si>
  <si>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</si>
  <si>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</si>
  <si>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</si>
  <si>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</si>
  <si>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</si>
  <si>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</si>
  <si>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</si>
  <si>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</si>
  <si>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</si>
  <si>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</si>
  <si>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</si>
  <si>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</si>
  <si>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</si>
  <si>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</si>
  <si>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</si>
  <si>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</si>
  <si>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</si>
  <si>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</si>
  <si>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</si>
  <si>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</si>
  <si>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</si>
  <si>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</si>
  <si>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</si>
  <si>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</si>
  <si>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</si>
  <si>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</si>
  <si>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</si>
  <si>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</si>
  <si>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</si>
  <si>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</si>
  <si>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</si>
  <si>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</si>
  <si>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</si>
  <si>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</si>
  <si>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</si>
  <si>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</si>
  <si>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</si>
  <si>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</si>
  <si>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</si>
  <si>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</si>
  <si>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</si>
  <si>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</si>
  <si>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</si>
  <si>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</si>
  <si>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</si>
  <si>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</si>
  <si>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</si>
  <si>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</si>
  <si>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</si>
  <si>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</si>
  <si>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</si>
  <si>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</si>
  <si>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</si>
  <si>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</si>
  <si>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</si>
  <si>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</si>
  <si>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</si>
  <si>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</si>
  <si>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</si>
  <si>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</si>
  <si>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</si>
  <si>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</si>
  <si>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</si>
  <si>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</si>
  <si>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</si>
  <si>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</si>
  <si>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</si>
  <si>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</si>
  <si>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</si>
  <si>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</si>
  <si>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</si>
  <si>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</si>
  <si>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</si>
  <si>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</si>
  <si>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</si>
  <si>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</si>
  <si>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</si>
  <si>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</si>
  <si>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</si>
  <si>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</si>
  <si>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</si>
  <si>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</si>
  <si>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</si>
  <si>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</si>
  <si>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</si>
  <si>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</si>
  <si>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</si>
  <si>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</si>
  <si>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</si>
  <si>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</si>
  <si>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</si>
  <si>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</si>
  <si>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</si>
  <si>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</si>
  <si>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</si>
  <si>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</si>
  <si>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</si>
  <si>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</si>
  <si>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</si>
  <si>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</si>
  <si>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</si>
  <si>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</si>
  <si>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</si>
  <si>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</si>
  <si>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</si>
  <si>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</si>
  <si>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</si>
  <si>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</si>
  <si>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</si>
  <si>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</si>
  <si>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</si>
  <si>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</si>
  <si>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</si>
  <si>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</si>
  <si>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</si>
  <si>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</si>
  <si>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</si>
  <si>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</si>
  <si>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</si>
  <si>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</si>
  <si>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</si>
  <si>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</si>
  <si>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</si>
  <si>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</si>
  <si>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</si>
  <si>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</si>
  <si>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</si>
  <si>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</si>
  <si>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</si>
  <si>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</si>
  <si>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</si>
  <si>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</si>
  <si>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</si>
  <si>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</si>
  <si>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</si>
  <si>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</si>
  <si>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</si>
  <si>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</si>
  <si>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</si>
  <si>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</si>
  <si>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</si>
  <si>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</si>
  <si>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</si>
  <si>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</si>
  <si>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</si>
  <si>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</si>
  <si>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</si>
  <si>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</si>
  <si>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</si>
  <si>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</si>
  <si>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</si>
  <si>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</si>
  <si>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</si>
  <si>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</si>
  <si>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</si>
  <si>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</si>
  <si>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</si>
  <si>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</si>
  <si>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</si>
  <si>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</si>
  <si>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</si>
  <si>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</si>
  <si>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</si>
  <si>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</si>
  <si>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</si>
  <si>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</si>
  <si>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</si>
  <si>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</si>
  <si>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</si>
  <si>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</si>
  <si>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</si>
  <si>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</si>
  <si>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</si>
  <si>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</si>
  <si>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</si>
  <si>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</si>
  <si>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</si>
  <si>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</si>
  <si>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</si>
  <si>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</si>
  <si>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</si>
  <si>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</si>
  <si>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</si>
  <si>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</si>
  <si>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</si>
  <si>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</si>
  <si>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</si>
  <si>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</si>
  <si>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</si>
  <si>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</si>
  <si>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</si>
  <si>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</si>
  <si>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</si>
  <si>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</si>
  <si>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</si>
  <si>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</si>
  <si>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</si>
  <si>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</si>
  <si>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</si>
  <si>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</si>
  <si>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</si>
  <si>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</si>
  <si>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</si>
  <si>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</si>
  <si>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</si>
  <si>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</si>
  <si>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</si>
  <si>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</si>
  <si>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</si>
  <si>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</si>
  <si>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</si>
  <si>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</si>
  <si>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</si>
  <si>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</si>
  <si>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</si>
  <si>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</si>
  <si>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</si>
  <si>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</si>
  <si>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</si>
  <si>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</si>
  <si>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</si>
  <si>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</si>
  <si>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</si>
  <si>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</si>
  <si>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</si>
  <si>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</si>
  <si>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</si>
  <si>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</si>
  <si>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</si>
  <si>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</si>
  <si>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</si>
  <si>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</si>
  <si>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</si>
  <si>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</si>
  <si>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</si>
  <si>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</si>
  <si>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</si>
  <si>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</si>
  <si>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</si>
  <si>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</si>
  <si>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</si>
  <si>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</si>
  <si>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</si>
  <si>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</si>
  <si>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</si>
  <si>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</si>
  <si>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</si>
  <si>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</si>
  <si>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</si>
  <si>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</si>
  <si>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</si>
  <si>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</si>
  <si>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</si>
  <si>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</si>
  <si>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</si>
  <si>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</si>
  <si>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</si>
  <si>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</si>
  <si>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</si>
  <si>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</si>
  <si>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</si>
  <si>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</si>
  <si>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</si>
  <si>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</si>
  <si>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</si>
  <si>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</si>
  <si>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</si>
  <si>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</si>
  <si>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</si>
  <si>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</si>
  <si>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</si>
  <si>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</si>
  <si>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</si>
  <si>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</si>
  <si>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</si>
  <si>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</si>
  <si>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</si>
  <si>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</si>
  <si>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</si>
  <si>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</si>
  <si>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</si>
  <si>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</si>
  <si>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</si>
  <si>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</si>
  <si>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</si>
  <si>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</si>
  <si>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</si>
  <si>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</si>
  <si>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</si>
  <si>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</si>
  <si>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</si>
  <si>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</si>
  <si>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</si>
  <si>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</si>
  <si>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</si>
  <si>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</si>
  <si>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</si>
  <si>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</si>
  <si>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</si>
  <si>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</si>
  <si>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</si>
  <si>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</si>
  <si>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</si>
  <si>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</si>
  <si>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</si>
  <si>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</si>
  <si>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</si>
  <si>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</si>
  <si>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</si>
  <si>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</si>
  <si>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</si>
  <si>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</si>
  <si>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</si>
  <si>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</si>
  <si>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</si>
  <si>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</si>
  <si>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</si>
  <si>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</si>
  <si>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</si>
  <si>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</si>
  <si>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</si>
  <si>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</si>
  <si>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</si>
  <si>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</si>
  <si>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</si>
  <si>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</si>
  <si>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</si>
  <si>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</si>
  <si>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</si>
  <si>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</si>
  <si>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</si>
  <si>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</si>
  <si>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</si>
  <si>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</si>
  <si>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</si>
  <si>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</si>
  <si>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</si>
  <si>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</si>
  <si>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</si>
  <si>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</si>
  <si>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</si>
  <si>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</si>
  <si>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</si>
  <si>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</si>
  <si>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</si>
  <si>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</si>
  <si>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</si>
  <si>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</si>
  <si>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</si>
  <si>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</si>
  <si>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</si>
  <si>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</si>
  <si>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</si>
  <si>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</si>
  <si>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</si>
  <si>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</si>
  <si>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</si>
  <si>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</si>
  <si>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</si>
  <si>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</si>
  <si>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</si>
  <si>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</si>
  <si>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</si>
  <si>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</si>
  <si>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</si>
  <si>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</si>
  <si>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</si>
  <si>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</si>
  <si>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</si>
  <si>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</si>
  <si>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</si>
  <si>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</si>
  <si>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</si>
  <si>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</si>
  <si>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</si>
  <si>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</si>
  <si>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</si>
  <si>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</si>
  <si>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</si>
  <si>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</si>
  <si>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</si>
  <si>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</si>
  <si>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</si>
  <si>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</si>
  <si>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</si>
  <si>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</si>
  <si>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</si>
  <si>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</si>
  <si>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</si>
  <si>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</si>
  <si>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</si>
  <si>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</si>
  <si>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</si>
  <si>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</si>
  <si>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</si>
  <si>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</si>
  <si>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</si>
  <si>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</si>
  <si>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</si>
  <si>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</si>
  <si>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</si>
  <si>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</si>
  <si>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</si>
  <si>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</si>
  <si>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</si>
  <si>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</si>
  <si>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</si>
  <si>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</si>
  <si>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</si>
  <si>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</si>
  <si>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</si>
  <si>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</si>
  <si>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</si>
  <si>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</si>
  <si>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</si>
  <si>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</si>
  <si>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</si>
  <si>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</si>
  <si>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</si>
  <si>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</si>
  <si>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</si>
  <si>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</si>
  <si>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</si>
  <si>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</si>
  <si>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</si>
  <si>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</si>
  <si>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</si>
  <si>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</si>
  <si>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</si>
  <si>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</si>
  <si>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</si>
  <si>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</si>
  <si>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</si>
  <si>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</si>
  <si>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</si>
  <si>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</si>
  <si>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</si>
  <si>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</si>
  <si>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</si>
  <si>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</si>
  <si>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</si>
  <si>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</si>
  <si>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</si>
  <si>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</si>
  <si>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</si>
  <si>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</si>
  <si>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</si>
  <si>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</si>
  <si>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</si>
  <si>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</si>
  <si>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</si>
  <si>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</si>
  <si>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</si>
  <si>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</si>
  <si>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</si>
  <si>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</si>
  <si>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</si>
  <si>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</si>
  <si>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</si>
  <si>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</si>
  <si>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</si>
  <si>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</si>
  <si>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</si>
  <si>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</si>
  <si>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</si>
  <si>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</si>
  <si>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</si>
  <si>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</si>
  <si>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</si>
  <si>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</si>
  <si>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</si>
  <si>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</si>
  <si>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</si>
  <si>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</si>
  <si>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</si>
  <si>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</si>
  <si>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</si>
  <si>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</si>
  <si>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</si>
  <si>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</si>
  <si>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</si>
  <si>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</si>
  <si>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</si>
  <si>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</si>
  <si>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</si>
  <si>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</si>
  <si>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</si>
  <si>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</si>
  <si>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</si>
  <si>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</si>
  <si>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</si>
  <si>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</si>
  <si>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</si>
  <si>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</si>
  <si>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</si>
  <si>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</si>
  <si>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</si>
  <si>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</si>
  <si>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</si>
  <si>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</si>
  <si>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</si>
  <si>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</si>
  <si>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</si>
  <si>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</si>
  <si>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</si>
  <si>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</si>
  <si>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</si>
  <si>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</si>
  <si>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</si>
  <si>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</si>
  <si>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</si>
  <si>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</si>
  <si>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</si>
  <si>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</si>
  <si>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</si>
  <si>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</si>
  <si>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</si>
  <si>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</si>
  <si>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</si>
  <si>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</si>
  <si>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</si>
  <si>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</si>
  <si>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</si>
  <si>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</si>
  <si>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</si>
  <si>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</si>
  <si>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</si>
  <si>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</si>
  <si>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</si>
  <si>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</si>
  <si>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</si>
  <si>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</si>
  <si>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</si>
  <si>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</si>
  <si>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</si>
  <si>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</si>
  <si>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</si>
  <si>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</si>
  <si>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</si>
  <si>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</si>
  <si>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</si>
  <si>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</si>
  <si>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</si>
  <si>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</si>
  <si>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</si>
  <si>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</si>
  <si>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</si>
  <si>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</si>
  <si>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</si>
  <si>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</si>
  <si>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</si>
  <si>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</si>
  <si>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</si>
  <si>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</si>
  <si>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</si>
  <si>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</si>
  <si>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</si>
  <si>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</si>
  <si>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</si>
  <si>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</si>
  <si>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</si>
  <si>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</si>
  <si>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</si>
  <si>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</si>
  <si>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</si>
  <si>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</si>
  <si>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</si>
  <si>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</si>
  <si>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</si>
  <si>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</si>
  <si>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</si>
  <si>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</si>
  <si>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</si>
  <si>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</si>
  <si>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</si>
  <si>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</si>
  <si>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</si>
  <si>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</si>
  <si>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</si>
  <si>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</si>
  <si>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</si>
  <si>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</si>
  <si>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</si>
  <si>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</si>
  <si>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</si>
  <si>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</si>
  <si>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</si>
  <si>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</si>
  <si>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</si>
  <si>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</si>
  <si>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</si>
  <si>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</si>
  <si>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</si>
  <si>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</si>
  <si>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</si>
  <si>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</si>
  <si>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</si>
  <si>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</si>
  <si>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</si>
  <si>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</si>
  <si>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</si>
  <si>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</si>
  <si>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</si>
  <si>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</si>
  <si>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</si>
  <si>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</si>
  <si>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</si>
  <si>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</si>
  <si>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</si>
  <si>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</si>
  <si>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</si>
  <si>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</si>
  <si>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</si>
  <si>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</si>
  <si>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</si>
  <si>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</si>
  <si>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</si>
  <si>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</si>
  <si>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</si>
  <si>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</si>
  <si>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</si>
  <si>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</si>
  <si>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</si>
  <si>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</si>
  <si>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</si>
  <si>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</si>
  <si>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</si>
  <si>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</si>
  <si>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</si>
  <si>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</si>
  <si>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</si>
  <si>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</si>
  <si>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</si>
  <si>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</si>
  <si>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</si>
  <si>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</si>
  <si>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</si>
  <si>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</si>
  <si>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</si>
  <si>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</si>
  <si>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</si>
  <si>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</si>
  <si>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</si>
  <si>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</si>
  <si>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</si>
  <si>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</si>
  <si>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</si>
  <si>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</si>
  <si>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</si>
  <si>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</si>
  <si>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</si>
  <si>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</si>
  <si>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</si>
  <si>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</si>
  <si>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</si>
  <si>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</si>
  <si>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</si>
  <si>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</si>
  <si>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</si>
  <si>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</si>
  <si>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</si>
  <si>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</si>
  <si>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</si>
  <si>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</si>
  <si>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</si>
  <si>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</si>
  <si>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</si>
  <si>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</si>
  <si>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</si>
  <si>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</si>
  <si>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</si>
  <si>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</si>
  <si>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</si>
  <si>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</si>
  <si>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</si>
  <si>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</si>
  <si>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</si>
  <si>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</si>
  <si>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</si>
  <si>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</si>
  <si>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</si>
  <si>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</si>
  <si>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</si>
  <si>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</si>
  <si>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</si>
  <si>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</si>
  <si>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</si>
  <si>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</si>
  <si>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</si>
  <si>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</si>
  <si>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</si>
  <si>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</si>
  <si>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</si>
  <si>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</si>
  <si>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</si>
  <si>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</si>
  <si>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</si>
  <si>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</si>
  <si>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</si>
  <si>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</si>
  <si>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</si>
  <si>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</si>
  <si>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</si>
  <si>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</si>
  <si>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</si>
  <si>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</si>
  <si>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</si>
  <si>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</si>
  <si>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</si>
  <si>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</si>
  <si>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</si>
  <si>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</si>
  <si>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</si>
  <si>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</si>
  <si>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</si>
  <si>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</si>
  <si>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</si>
  <si>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</si>
  <si>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</si>
  <si>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</si>
  <si>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</si>
  <si>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</si>
  <si>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</si>
  <si>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</si>
  <si>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</si>
  <si>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</si>
  <si>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</si>
  <si>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</si>
  <si>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</si>
  <si>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</si>
  <si>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</si>
  <si>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</si>
  <si>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</si>
  <si>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</si>
  <si>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</si>
  <si>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</si>
  <si>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</si>
  <si>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</si>
  <si>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</si>
  <si>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</si>
  <si>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</si>
  <si>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</si>
  <si>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</si>
  <si>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</si>
  <si>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</si>
  <si>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</si>
  <si>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</si>
  <si>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</si>
  <si>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</si>
  <si>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</si>
  <si>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</si>
  <si>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</si>
  <si>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</si>
  <si>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</si>
  <si>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</si>
  <si>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</si>
  <si>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</si>
  <si>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</si>
  <si>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</si>
  <si>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</si>
  <si>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</si>
  <si>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</si>
  <si>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</si>
  <si>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</si>
  <si>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</si>
  <si>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</si>
  <si>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</si>
  <si>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</si>
  <si>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</si>
  <si>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</si>
  <si>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</si>
  <si>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</si>
  <si>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</si>
  <si>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</si>
  <si>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</si>
  <si>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</si>
  <si>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</si>
  <si>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</si>
  <si>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</si>
  <si>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</si>
  <si>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</si>
  <si>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</si>
  <si>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</si>
  <si>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</si>
  <si>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</si>
  <si>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</si>
  <si>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</si>
  <si>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</si>
  <si>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</si>
  <si>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</si>
  <si>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</si>
  <si>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</si>
  <si>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</si>
  <si>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</si>
  <si>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</si>
  <si>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</si>
  <si>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</si>
  <si>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</si>
  <si>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</si>
  <si>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</si>
  <si>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</si>
  <si>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</si>
  <si>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</si>
  <si>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</si>
  <si>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</si>
  <si>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</si>
  <si>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</si>
  <si>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</si>
  <si>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</si>
  <si>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</si>
  <si>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</si>
  <si>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</si>
  <si>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</si>
  <si>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</si>
  <si>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</si>
  <si>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</si>
  <si>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</si>
  <si>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</si>
  <si>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</si>
  <si>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</si>
  <si>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</si>
  <si>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</si>
  <si>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</si>
  <si>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</si>
  <si>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</si>
  <si>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</si>
  <si>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</si>
  <si>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</si>
  <si>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</si>
  <si>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</si>
  <si>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</si>
  <si>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</si>
  <si>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</si>
  <si>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</si>
  <si>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</si>
  <si>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</si>
  <si>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</si>
  <si>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</si>
  <si>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</si>
  <si>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</si>
  <si>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</si>
  <si>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</si>
  <si>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</si>
  <si>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</si>
  <si>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</si>
  <si>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</si>
  <si>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</si>
  <si>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</si>
  <si>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</si>
  <si>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</si>
  <si>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</si>
  <si>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</si>
  <si>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</si>
  <si>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</si>
  <si>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</si>
  <si>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</si>
  <si>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</si>
  <si>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</si>
  <si>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</si>
  <si>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</si>
  <si>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</si>
  <si>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</si>
  <si>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</si>
  <si>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</si>
  <si>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</si>
  <si>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</si>
  <si>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</si>
  <si>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</si>
  <si>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</si>
  <si>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</si>
  <si>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</si>
  <si>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</si>
  <si>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</si>
  <si>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</si>
  <si>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</si>
  <si>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</si>
  <si>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</si>
  <si>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</si>
  <si>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</si>
  <si>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</si>
  <si>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</si>
  <si>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</si>
  <si>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</si>
  <si>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</si>
  <si>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</si>
  <si>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</si>
  <si>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</si>
  <si>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</si>
  <si>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</si>
  <si>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</si>
  <si>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</si>
  <si>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</si>
  <si>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</si>
  <si>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</si>
  <si>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</si>
  <si>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</si>
  <si>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</si>
  <si>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</si>
  <si>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</si>
  <si>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</si>
  <si>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</si>
  <si>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</si>
  <si>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</si>
  <si>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</si>
  <si>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</si>
  <si>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</si>
  <si>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</si>
  <si>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</si>
  <si>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</si>
  <si>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</si>
  <si>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</si>
  <si>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</si>
  <si>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</si>
  <si>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</si>
  <si>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</si>
  <si>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</si>
  <si>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</si>
  <si>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</si>
  <si>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</si>
  <si>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</si>
  <si>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</si>
  <si>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</si>
  <si>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</si>
  <si>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</si>
  <si>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</si>
  <si>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</si>
  <si>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</si>
  <si>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</si>
  <si>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</si>
  <si>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</si>
  <si>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</si>
  <si>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</si>
  <si>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</si>
  <si>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</si>
  <si>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</si>
  <si>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</si>
  <si>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</si>
  <si>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</si>
  <si>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</si>
  <si>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</si>
  <si>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</si>
  <si>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</si>
  <si>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</si>
  <si>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</si>
  <si>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</si>
  <si>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</si>
  <si>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</si>
  <si>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</si>
  <si>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</si>
  <si>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</si>
  <si>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</si>
  <si>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</si>
  <si>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</si>
  <si>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</si>
  <si>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</si>
  <si>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</si>
  <si>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</si>
  <si>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</si>
  <si>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</si>
  <si>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</si>
  <si>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</si>
  <si>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</si>
  <si>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</si>
  <si>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</si>
  <si>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</si>
  <si>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</si>
  <si>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</si>
  <si>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</si>
  <si>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</si>
  <si>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</si>
  <si>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</si>
  <si>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</si>
  <si>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</si>
  <si>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</si>
  <si>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</si>
  <si>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</si>
  <si>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</si>
  <si>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</si>
  <si>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</si>
  <si>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</si>
  <si>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</si>
  <si>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</si>
  <si>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</si>
  <si>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</si>
  <si>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</si>
  <si>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</si>
  <si>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</si>
  <si>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</si>
  <si>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</si>
  <si>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</si>
  <si>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</si>
  <si>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</si>
  <si>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</si>
  <si>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</si>
  <si>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</si>
  <si>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</si>
  <si>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</si>
  <si>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</si>
  <si>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</si>
  <si>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</si>
  <si>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</si>
  <si>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</si>
  <si>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</si>
  <si>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</si>
  <si>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</si>
  <si>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</si>
  <si>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</si>
  <si>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</si>
  <si>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</si>
  <si>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</si>
  <si>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</si>
  <si>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</si>
  <si>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</si>
  <si>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</si>
  <si>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</si>
  <si>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</si>
  <si>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</si>
  <si>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</si>
  <si>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</si>
  <si>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</si>
  <si>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</si>
  <si>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</si>
  <si>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</si>
  <si>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</si>
  <si>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</si>
  <si>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</si>
  <si>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</si>
  <si>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</si>
  <si>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</si>
  <si>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</si>
  <si>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</si>
  <si>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</si>
  <si>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</si>
  <si>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</si>
  <si>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</si>
  <si>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</si>
  <si>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</si>
  <si>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</si>
  <si>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</si>
  <si>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</si>
  <si>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</si>
  <si>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</si>
  <si>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</si>
  <si>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</si>
  <si>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</si>
  <si>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</si>
  <si>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</si>
  <si>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</si>
  <si>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</si>
  <si>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</si>
  <si>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</si>
  <si>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</si>
  <si>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</si>
  <si>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</si>
  <si>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</si>
  <si>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</si>
  <si>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</si>
  <si>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</si>
  <si>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</si>
  <si>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</si>
  <si>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</si>
  <si>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</si>
  <si>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</si>
  <si>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</si>
  <si>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</si>
  <si>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</si>
  <si>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</si>
  <si>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</si>
  <si>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</si>
  <si>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</si>
  <si>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</si>
  <si>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</si>
  <si>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</si>
  <si>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</si>
  <si>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</si>
  <si>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</si>
  <si>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</si>
  <si>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</si>
  <si>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</si>
  <si>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</si>
  <si>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</si>
  <si>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</si>
  <si>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</si>
  <si>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</si>
  <si>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</si>
  <si>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</si>
  <si>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</si>
  <si>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</si>
  <si>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</si>
  <si>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</si>
  <si>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</si>
  <si>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</si>
  <si>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</si>
  <si>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</si>
  <si>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</si>
  <si>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</si>
  <si>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</si>
  <si>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</si>
  <si>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</si>
  <si>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</si>
  <si>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</si>
  <si>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</si>
  <si>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</si>
  <si>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</si>
  <si>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</si>
  <si>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</si>
  <si>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</si>
  <si>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</si>
  <si>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</si>
  <si>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</si>
  <si>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</si>
  <si>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</si>
  <si>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</si>
  <si>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</si>
  <si>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</si>
  <si>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</si>
  <si>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</si>
  <si>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</si>
  <si>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</si>
  <si>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</si>
  <si>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</si>
  <si>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</si>
  <si>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</si>
  <si>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</si>
  <si>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</si>
  <si>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</si>
  <si>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</si>
  <si>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</si>
  <si>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</si>
  <si>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</si>
  <si>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</si>
  <si>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</si>
  <si>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</si>
  <si>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</si>
  <si>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</si>
  <si>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</si>
  <si>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</si>
  <si>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</si>
  <si>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</si>
  <si>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</si>
  <si>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</si>
  <si>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</si>
  <si>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</si>
  <si>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</si>
  <si>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</si>
  <si>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</si>
  <si>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</si>
  <si>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</si>
  <si>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</si>
  <si>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</si>
  <si>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</si>
  <si>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</si>
  <si>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</si>
  <si>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</si>
  <si>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</si>
  <si>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</si>
  <si>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</si>
  <si>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</si>
  <si>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</si>
  <si>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</si>
  <si>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</si>
  <si>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</si>
  <si>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</si>
  <si>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</si>
  <si>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</si>
  <si>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</si>
  <si>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</si>
  <si>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</si>
  <si>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</si>
  <si>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</si>
  <si>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</si>
  <si>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</si>
  <si>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</si>
  <si>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</si>
  <si>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</si>
  <si>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</si>
  <si>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</si>
  <si>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</si>
  <si>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</si>
  <si>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</si>
  <si>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</si>
  <si>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</si>
  <si>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</si>
  <si>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</si>
  <si>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</si>
  <si>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</si>
  <si>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</si>
  <si>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</si>
  <si>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</si>
  <si>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</si>
  <si>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</si>
  <si>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</si>
  <si>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</si>
  <si>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</si>
  <si>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</si>
  <si>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</si>
  <si>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</si>
  <si>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</si>
  <si>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</si>
  <si>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</si>
  <si>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</si>
  <si>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</si>
  <si>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</si>
  <si>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</si>
  <si>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</si>
  <si>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</si>
  <si>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</si>
  <si>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</si>
  <si>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</si>
  <si>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</si>
  <si>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</si>
  <si>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</si>
  <si>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</si>
  <si>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</si>
  <si>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</si>
  <si>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</si>
  <si>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</si>
  <si>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</si>
  <si>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</si>
  <si>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</si>
  <si>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</si>
  <si>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</si>
  <si>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</si>
  <si>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</si>
  <si>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</si>
  <si>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</si>
  <si>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</si>
  <si>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</si>
  <si>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</si>
  <si>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</si>
  <si>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</si>
  <si>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</si>
  <si>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</si>
  <si>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</si>
  <si>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</si>
  <si>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</si>
  <si>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</si>
  <si>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</si>
  <si>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</si>
  <si>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</si>
  <si>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</si>
  <si>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</si>
  <si>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</si>
  <si>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</si>
  <si>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</si>
  <si>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</si>
  <si>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</si>
  <si>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</si>
  <si>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</si>
  <si>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</si>
  <si>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</si>
  <si>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</si>
  <si>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</si>
  <si>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</si>
  <si>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</si>
  <si>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</si>
  <si>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</si>
  <si>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</si>
  <si>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</si>
  <si>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</si>
  <si>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</si>
  <si>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</si>
  <si>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</si>
  <si>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</si>
  <si>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</si>
  <si>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</si>
  <si>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</si>
  <si>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</si>
  <si>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</si>
  <si>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</si>
  <si>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</si>
  <si>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</si>
  <si>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</si>
  <si>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</si>
  <si>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</si>
  <si>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</si>
  <si>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</si>
  <si>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</si>
  <si>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</si>
  <si>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</si>
  <si>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</si>
  <si>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</si>
  <si>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</si>
  <si>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</si>
  <si>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</si>
  <si>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</si>
  <si>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</si>
  <si>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</si>
  <si>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</si>
  <si>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</si>
  <si>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</si>
  <si>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</si>
  <si>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</si>
  <si>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</si>
  <si>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</si>
  <si>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</si>
  <si>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</si>
  <si>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</si>
  <si>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</si>
  <si>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</si>
  <si>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</si>
  <si>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</si>
  <si>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</si>
  <si>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</si>
  <si>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</si>
  <si>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</si>
  <si>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</si>
  <si>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</si>
  <si>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</si>
  <si>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</si>
  <si>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</si>
  <si>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</si>
  <si>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</si>
  <si>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</si>
  <si>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</si>
  <si>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</si>
  <si>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</si>
  <si>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</si>
  <si>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</si>
  <si>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</si>
  <si>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</si>
  <si>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</si>
  <si>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</si>
  <si>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</si>
  <si>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</si>
  <si>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</si>
  <si>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</si>
  <si>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</si>
  <si>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</si>
  <si>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</si>
  <si>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</si>
  <si>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</si>
  <si>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</si>
  <si>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</si>
  <si>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</si>
  <si>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</si>
  <si>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</si>
  <si>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</si>
  <si>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</si>
  <si>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</si>
  <si>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</si>
  <si>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</si>
  <si>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</si>
  <si>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</si>
  <si>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</si>
  <si>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</si>
  <si>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</si>
  <si>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</si>
  <si>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</si>
  <si>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</si>
  <si>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</si>
  <si>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</si>
  <si>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</si>
  <si>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</si>
  <si>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</si>
  <si>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</si>
  <si>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</si>
  <si>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</si>
  <si>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</si>
  <si>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</si>
  <si>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</si>
  <si>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</si>
  <si>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</si>
  <si>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</si>
  <si>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</si>
  <si>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</si>
  <si>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</si>
  <si>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</si>
  <si>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</si>
  <si>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</si>
  <si>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</si>
  <si>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</si>
  <si>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</si>
  <si>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</si>
  <si>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</si>
  <si>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</si>
  <si>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</si>
  <si>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</si>
  <si>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</si>
  <si>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</si>
  <si>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</si>
  <si>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</si>
  <si>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</si>
  <si>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</si>
  <si>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</si>
  <si>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</si>
  <si>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</si>
  <si>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</si>
  <si>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</si>
  <si>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</si>
  <si>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</si>
  <si>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</si>
  <si>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</si>
  <si>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</si>
  <si>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</si>
  <si>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</si>
  <si>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</si>
  <si>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</si>
  <si>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</si>
  <si>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</si>
  <si>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</si>
  <si>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</si>
  <si>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</si>
  <si>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</si>
  <si>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</si>
  <si>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</si>
  <si>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</si>
  <si>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</si>
  <si>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</si>
  <si>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</si>
  <si>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</si>
  <si>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</si>
  <si>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</si>
  <si>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</si>
  <si>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</si>
  <si>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</si>
  <si>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</si>
  <si>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</si>
  <si>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</si>
  <si>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</si>
  <si>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</si>
  <si>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</si>
  <si>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</si>
  <si>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</si>
  <si>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</si>
  <si>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</si>
  <si>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</si>
  <si>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</si>
  <si>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</si>
  <si>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</si>
  <si>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</si>
  <si>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</si>
  <si>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</si>
  <si>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</si>
  <si>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</si>
  <si>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</si>
  <si>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</si>
  <si>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</si>
  <si>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</si>
  <si>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</si>
  <si>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</si>
  <si>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</si>
  <si>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</si>
  <si>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</si>
  <si>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</si>
  <si>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</si>
  <si>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</si>
  <si>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</si>
  <si>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</si>
  <si>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</si>
  <si>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</si>
  <si>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</si>
  <si>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</si>
  <si>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</si>
  <si>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</si>
  <si>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</si>
  <si>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</si>
  <si>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</si>
  <si>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</si>
  <si>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</si>
  <si>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</si>
  <si>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</si>
  <si>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</si>
  <si>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</si>
  <si>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</si>
  <si>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</si>
  <si>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</si>
  <si>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</si>
  <si>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</si>
  <si>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</si>
  <si>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</si>
  <si>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</si>
  <si>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</si>
  <si>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</si>
  <si>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</si>
  <si>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</si>
  <si>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</si>
  <si>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</si>
  <si>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</si>
  <si>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</si>
  <si>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</si>
  <si>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</si>
  <si>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</si>
  <si>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</si>
  <si>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</si>
  <si>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</si>
  <si>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</si>
  <si>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</si>
  <si>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</si>
  <si>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</si>
  <si>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</si>
  <si>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</si>
  <si>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</si>
  <si>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</si>
  <si>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</si>
  <si>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</si>
  <si>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</si>
  <si>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</si>
  <si>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</si>
  <si>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</si>
  <si>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</si>
  <si>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</si>
  <si>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</si>
  <si>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</si>
  <si>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</si>
  <si>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</si>
  <si>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</si>
  <si>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</si>
  <si>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</si>
  <si>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</si>
  <si>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</si>
  <si>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</si>
  <si>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</si>
  <si>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</si>
  <si>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</si>
  <si>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</si>
  <si>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</si>
  <si>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</si>
  <si>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</si>
  <si>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</si>
  <si>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</si>
  <si>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</si>
  <si>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</si>
  <si>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</si>
  <si>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</si>
  <si>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</si>
  <si>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</si>
  <si>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</si>
  <si>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</si>
  <si>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</si>
  <si>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</si>
  <si>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</si>
  <si>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</si>
  <si>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</si>
  <si>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</si>
  <si>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</si>
  <si>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</si>
  <si>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</si>
  <si>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</si>
  <si>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</si>
  <si>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</si>
  <si>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</si>
  <si>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</si>
  <si>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</si>
  <si>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</si>
  <si>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</si>
  <si>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</si>
  <si>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</si>
  <si>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</si>
  <si>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</si>
  <si>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</si>
  <si>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</si>
  <si>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</si>
  <si>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</si>
  <si>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</si>
  <si>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</si>
  <si>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</si>
  <si>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</si>
  <si>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</si>
  <si>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</si>
  <si>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</si>
  <si>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</si>
  <si>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</si>
  <si>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</si>
  <si>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</si>
  <si>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</si>
  <si>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</si>
  <si>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</si>
  <si>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</si>
  <si>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</si>
  <si>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</si>
  <si>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</si>
  <si>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</si>
  <si>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</si>
  <si>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</si>
  <si>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</si>
  <si>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</si>
  <si>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</si>
  <si>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</si>
  <si>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</si>
  <si>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</si>
  <si>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</si>
  <si>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</si>
  <si>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</si>
  <si>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</si>
  <si>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</si>
  <si>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</si>
  <si>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</si>
  <si>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</si>
  <si>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</si>
  <si>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</si>
  <si>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</si>
  <si>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</si>
  <si>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</si>
  <si>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</si>
  <si>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</si>
  <si>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</si>
  <si>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</si>
  <si>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</si>
  <si>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</si>
  <si>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</si>
  <si>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</si>
  <si>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</si>
  <si>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</si>
  <si>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</si>
  <si>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</si>
  <si>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</si>
  <si>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</si>
  <si>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</si>
  <si>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</si>
  <si>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</si>
  <si>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</si>
  <si>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</si>
  <si>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</si>
  <si>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</si>
  <si>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</si>
  <si>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</si>
  <si>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</si>
  <si>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</si>
  <si>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</si>
  <si>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</si>
  <si>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</si>
  <si>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</si>
  <si>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</si>
  <si>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</si>
  <si>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</si>
  <si>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</si>
  <si>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</si>
  <si>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</si>
  <si>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</si>
  <si>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</si>
  <si>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</si>
  <si>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</si>
  <si>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</si>
  <si>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</si>
  <si>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</si>
  <si>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</si>
  <si>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</si>
  <si>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</si>
  <si>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</si>
  <si>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</si>
  <si>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</si>
  <si>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</si>
  <si>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</si>
  <si>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</si>
  <si>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</si>
  <si>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</si>
  <si>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</si>
  <si>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</si>
  <si>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</si>
  <si>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</si>
  <si>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</si>
  <si>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</si>
  <si>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</si>
  <si>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</si>
  <si>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</si>
  <si>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</si>
  <si>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</si>
  <si>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</si>
  <si>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</si>
  <si>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</si>
  <si>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</si>
  <si>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</si>
  <si>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</si>
  <si>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</si>
  <si>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</si>
  <si>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</si>
  <si>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</si>
  <si>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</si>
  <si>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</si>
  <si>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</si>
  <si>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</si>
  <si>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</si>
  <si>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</si>
  <si>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</si>
  <si>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</si>
  <si>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</si>
  <si>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</si>
  <si>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</si>
  <si>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</si>
  <si>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</si>
  <si>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</si>
  <si>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</si>
  <si>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</si>
  <si>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</si>
  <si>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</si>
  <si>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</si>
  <si>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</si>
  <si>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</si>
  <si>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</si>
  <si>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</si>
  <si>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</si>
  <si>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</si>
  <si>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</si>
  <si>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</si>
  <si>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</si>
  <si>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</si>
  <si>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</si>
  <si>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</si>
  <si>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</si>
  <si>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</si>
  <si>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</si>
  <si>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</si>
  <si>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</si>
  <si>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</si>
  <si>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</si>
  <si>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</si>
  <si>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</si>
  <si>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</si>
  <si>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</si>
  <si>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</si>
  <si>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</si>
  <si>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</si>
  <si>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</si>
  <si>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</si>
  <si>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</si>
  <si>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</si>
  <si>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</si>
  <si>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</si>
  <si>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</si>
  <si>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</si>
  <si>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</si>
  <si>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</si>
  <si>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</si>
  <si>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</si>
  <si>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</si>
  <si>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</si>
  <si>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</si>
  <si>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</si>
  <si>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</si>
  <si>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</si>
  <si>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</si>
  <si>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</si>
  <si>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</si>
  <si>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</si>
  <si>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</si>
  <si>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</si>
  <si>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</si>
  <si>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</si>
  <si>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</si>
  <si>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</si>
  <si>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</si>
  <si>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</si>
  <si>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</si>
  <si>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</si>
  <si>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</si>
  <si>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</si>
  <si>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</si>
  <si>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</si>
  <si>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</si>
  <si>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</si>
  <si>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</si>
  <si>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</si>
  <si>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</si>
  <si>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</si>
  <si>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</si>
  <si>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</si>
  <si>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</si>
  <si>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</si>
  <si>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</si>
  <si>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</si>
  <si>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</si>
  <si>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</si>
  <si>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</si>
  <si>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</si>
  <si>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</si>
  <si>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</si>
  <si>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</si>
  <si>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</si>
  <si>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</si>
  <si>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</si>
  <si>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</si>
  <si>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</si>
  <si>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</si>
  <si>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</si>
  <si>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</si>
  <si>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</si>
  <si>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</si>
  <si>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</si>
  <si>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</si>
  <si>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</si>
  <si>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</si>
  <si>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</si>
  <si>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</si>
  <si>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</si>
  <si>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</si>
  <si>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</si>
  <si>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</si>
  <si>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</si>
  <si>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</si>
  <si>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</si>
  <si>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</si>
  <si>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</si>
  <si>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</si>
  <si>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</si>
  <si>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</si>
  <si>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</si>
  <si>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</si>
  <si>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</si>
  <si>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</si>
  <si>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</si>
  <si>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</si>
  <si>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</si>
  <si>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</si>
  <si>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</si>
  <si>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</si>
  <si>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</si>
  <si>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</si>
  <si>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</si>
  <si>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</si>
  <si>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</si>
  <si>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</si>
  <si>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</si>
  <si>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</si>
  <si>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</si>
  <si>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</si>
  <si>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</si>
  <si>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</si>
  <si>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</si>
  <si>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</si>
  <si>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</si>
  <si>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</si>
  <si>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</si>
  <si>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</si>
  <si>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</si>
  <si>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</si>
  <si>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</si>
  <si>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</si>
  <si>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</si>
  <si>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</si>
  <si>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</si>
  <si>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</si>
  <si>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</si>
  <si>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</si>
  <si>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</si>
  <si>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</si>
  <si>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</si>
  <si>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</si>
  <si>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</si>
  <si>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</si>
  <si>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</si>
  <si>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</si>
  <si>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</si>
  <si>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</si>
  <si>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</si>
  <si>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</si>
  <si>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</si>
  <si>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</si>
  <si>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</si>
  <si>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</si>
  <si>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</si>
  <si>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</si>
  <si>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</si>
  <si>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</si>
  <si>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</si>
  <si>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</si>
  <si>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</si>
  <si>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</si>
  <si>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</si>
  <si>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</si>
  <si>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</si>
  <si>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</si>
  <si>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</si>
  <si>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</si>
  <si>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</si>
  <si>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</si>
  <si>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</si>
  <si>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</si>
  <si>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</si>
  <si>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</si>
  <si>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</si>
  <si>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</si>
  <si>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</si>
  <si>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</si>
  <si>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</si>
  <si>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</si>
  <si>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</si>
  <si>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</si>
  <si>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</si>
  <si>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</si>
  <si>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</si>
  <si>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</si>
  <si>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</si>
  <si>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</si>
  <si>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</si>
  <si>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</si>
  <si>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</si>
  <si>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</si>
  <si>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</si>
  <si>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</si>
  <si>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</si>
  <si>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</si>
  <si>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</si>
  <si>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</si>
  <si>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</si>
  <si>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</si>
  <si>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</si>
  <si>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</si>
  <si>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</si>
  <si>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</si>
  <si>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</si>
  <si>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</si>
  <si>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</si>
  <si>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</si>
  <si>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</si>
  <si>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</si>
  <si>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</si>
  <si>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</si>
  <si>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</si>
  <si>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</si>
  <si>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</si>
  <si>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</si>
  <si>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</si>
  <si>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</si>
  <si>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</si>
  <si>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</si>
  <si>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</si>
  <si>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</si>
  <si>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</si>
  <si>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</si>
  <si>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</si>
  <si>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</si>
  <si>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</si>
  <si>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</si>
  <si>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</si>
  <si>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</si>
  <si>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</si>
  <si>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</si>
  <si>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</si>
  <si>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</si>
  <si>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</si>
  <si>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</si>
  <si>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</si>
  <si>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</si>
  <si>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</si>
  <si>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</si>
  <si>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</si>
  <si>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</si>
  <si>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</si>
  <si>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</si>
  <si>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</si>
  <si>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</si>
  <si>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</si>
  <si>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</si>
  <si>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</si>
  <si>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</si>
  <si>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</si>
  <si>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</si>
  <si>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</si>
  <si>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</si>
  <si>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</si>
  <si>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</si>
  <si>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</si>
  <si>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</si>
  <si>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</si>
  <si>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</si>
  <si>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</si>
  <si>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</si>
  <si>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</si>
  <si>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</si>
  <si>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</si>
  <si>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</si>
  <si>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</si>
  <si>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</si>
  <si>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</si>
  <si>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</si>
  <si>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</si>
  <si>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</si>
  <si>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</si>
  <si>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</si>
  <si>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</si>
  <si>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</si>
  <si>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</si>
  <si>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</si>
  <si>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</si>
  <si>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</si>
  <si>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</si>
  <si>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</si>
  <si>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</si>
  <si>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</si>
  <si>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</si>
  <si>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</si>
  <si>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</si>
  <si>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</si>
  <si>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</si>
  <si>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</si>
  <si>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</si>
  <si>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</si>
  <si>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</si>
  <si>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</si>
  <si>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</si>
  <si>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</si>
  <si>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</si>
  <si>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</si>
  <si>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</si>
  <si>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</si>
  <si>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</si>
  <si>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</si>
  <si>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</si>
  <si>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</si>
  <si>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</si>
  <si>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</si>
  <si>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</si>
  <si>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</si>
  <si>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</si>
  <si>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</si>
  <si>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</si>
  <si>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</si>
  <si>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</si>
  <si>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</si>
  <si>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</si>
  <si>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</si>
  <si>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</si>
  <si>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</si>
  <si>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</si>
  <si>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</si>
  <si>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</si>
  <si>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</si>
  <si>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</si>
  <si>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</si>
  <si>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</si>
  <si>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</si>
  <si>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</si>
  <si>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</si>
  <si>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</si>
  <si>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</si>
  <si>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</si>
  <si>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</si>
  <si>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</si>
  <si>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</si>
  <si>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</si>
  <si>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</si>
  <si>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</si>
  <si>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</si>
  <si>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</si>
  <si>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</si>
  <si>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</si>
  <si>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</si>
  <si>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</si>
  <si>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</si>
  <si>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</si>
  <si>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</si>
  <si>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</si>
  <si>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</si>
  <si>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</si>
  <si>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</si>
  <si>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</si>
  <si>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</si>
  <si>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</si>
  <si>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</si>
  <si>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</si>
  <si>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</si>
  <si>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</si>
  <si>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</si>
  <si>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</si>
  <si>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</si>
  <si>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</si>
  <si>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</si>
  <si>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</si>
  <si>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</si>
  <si>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</si>
  <si>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</si>
  <si>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</si>
  <si>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</si>
  <si>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</si>
  <si>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</si>
  <si>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</si>
  <si>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</si>
  <si>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</si>
  <si>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</si>
  <si>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</si>
  <si>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</si>
  <si>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</si>
  <si>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</si>
  <si>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</si>
  <si>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</si>
  <si>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</si>
  <si>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</si>
  <si>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</si>
  <si>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</si>
  <si>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</si>
  <si>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</si>
  <si>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</si>
  <si>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</si>
  <si>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</si>
  <si>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</si>
  <si>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</si>
  <si>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</si>
  <si>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</si>
  <si>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</si>
  <si>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</si>
  <si>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</si>
  <si>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</si>
  <si>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</si>
  <si>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</si>
  <si>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</si>
  <si>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</si>
  <si>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</si>
  <si>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</si>
  <si>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</si>
  <si>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</si>
  <si>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</si>
  <si>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</si>
  <si>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</si>
  <si>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</si>
  <si>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</si>
  <si>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</si>
  <si>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</si>
  <si>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</si>
  <si>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</si>
  <si>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</si>
  <si>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</si>
  <si>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</si>
  <si>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</si>
  <si>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</si>
  <si>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</si>
  <si>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</si>
  <si>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</si>
  <si>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</si>
  <si>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</si>
  <si>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</si>
  <si>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</si>
  <si>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</si>
  <si>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</si>
  <si>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</si>
  <si>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</si>
  <si>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</si>
  <si>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</si>
  <si>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</si>
  <si>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</si>
  <si>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</si>
  <si>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</si>
  <si>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</si>
  <si>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</si>
  <si>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</si>
  <si>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</si>
  <si>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</si>
  <si>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</si>
  <si>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</si>
  <si>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</si>
  <si>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</si>
  <si>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</si>
  <si>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</si>
  <si>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</si>
  <si>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</si>
  <si>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</si>
  <si>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</si>
  <si>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</si>
  <si>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</si>
  <si>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</si>
  <si>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</si>
  <si>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</si>
  <si>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</si>
  <si>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</si>
  <si>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</si>
  <si>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</si>
  <si>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</si>
  <si>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</si>
  <si>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</si>
  <si>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</si>
  <si>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</si>
  <si>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</si>
  <si>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</si>
  <si>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</si>
  <si>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</si>
  <si>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</si>
  <si>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</si>
  <si>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</si>
  <si>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</si>
  <si>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</si>
  <si>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</si>
  <si>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</si>
  <si>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</si>
  <si>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</si>
  <si>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</si>
  <si>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</si>
  <si>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</si>
  <si>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</si>
  <si>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</si>
  <si>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</si>
  <si>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</si>
  <si>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</si>
  <si>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</si>
  <si>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</si>
  <si>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</si>
  <si>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</si>
  <si>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</si>
  <si>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</si>
  <si>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</si>
  <si>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</si>
  <si>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</si>
  <si>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</si>
  <si>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</si>
  <si>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</si>
  <si>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</si>
  <si>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</si>
  <si>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</si>
  <si>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</si>
  <si>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</si>
  <si>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</si>
  <si>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</si>
  <si>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</si>
  <si>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</si>
  <si>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</si>
  <si>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</si>
  <si>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</si>
  <si>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</si>
  <si>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</si>
  <si>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</si>
  <si>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</si>
  <si>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</si>
  <si>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</si>
  <si>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</si>
  <si>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</si>
  <si>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</si>
  <si>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</si>
  <si>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</si>
  <si>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</si>
  <si>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</si>
  <si>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</si>
  <si>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</si>
  <si>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</si>
  <si>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</si>
  <si>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</si>
  <si>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</si>
  <si>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</si>
  <si>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</si>
  <si>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</si>
  <si>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</si>
  <si>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</si>
  <si>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</si>
  <si>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</si>
  <si>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</si>
  <si>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</si>
  <si>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</si>
  <si>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</si>
  <si>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</si>
  <si>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</si>
  <si>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</si>
  <si>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</si>
  <si>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</si>
  <si>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</si>
  <si>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</si>
  <si>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</si>
  <si>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</si>
  <si>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</si>
  <si>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</si>
  <si>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</si>
  <si>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</si>
  <si>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</si>
  <si>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</si>
  <si>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</si>
  <si>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</si>
  <si>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</si>
  <si>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</si>
  <si>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</si>
  <si>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</si>
  <si>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</si>
  <si>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</si>
  <si>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</si>
  <si>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</si>
  <si>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</si>
  <si>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</si>
  <si>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</si>
  <si>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</si>
  <si>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</si>
  <si>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</si>
  <si>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</si>
  <si>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</si>
  <si>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</si>
  <si>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</si>
  <si>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</si>
  <si>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</si>
  <si>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</si>
  <si>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</si>
  <si>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</si>
  <si>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</si>
  <si>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</si>
  <si>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</si>
  <si>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</si>
  <si>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</si>
  <si>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</si>
  <si>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</si>
  <si>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</si>
  <si>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</si>
  <si>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</si>
  <si>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</si>
  <si>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</si>
  <si>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</si>
  <si>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</si>
  <si>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</si>
  <si>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</si>
  <si>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</si>
  <si>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</si>
  <si>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</si>
  <si>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</si>
  <si>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</si>
  <si>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</si>
  <si>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</si>
  <si>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</si>
  <si>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</si>
  <si>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</si>
  <si>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</si>
  <si>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</si>
  <si>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</si>
  <si>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</si>
  <si>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</si>
  <si>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</si>
  <si>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</si>
  <si>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</si>
  <si>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</si>
  <si>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</si>
  <si>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</si>
  <si>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</si>
  <si>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</si>
  <si>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</si>
  <si>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</si>
  <si>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</si>
  <si>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</si>
  <si>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</si>
  <si>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</si>
  <si>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</si>
  <si>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</si>
  <si>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</si>
  <si>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</si>
  <si>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</si>
  <si>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</si>
  <si>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</si>
  <si>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</si>
  <si>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</si>
  <si>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</si>
  <si>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</si>
  <si>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</si>
  <si>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</si>
  <si>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</si>
  <si>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</si>
  <si>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</si>
  <si>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</si>
  <si>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</si>
  <si>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</si>
  <si>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</si>
  <si>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</si>
  <si>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</si>
  <si>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</si>
  <si>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</si>
  <si>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</si>
  <si>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</si>
  <si>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</si>
  <si>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</si>
  <si>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</si>
  <si>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</si>
  <si>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</si>
  <si>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</si>
  <si>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</si>
  <si>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</si>
  <si>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</si>
  <si>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</si>
  <si>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</si>
  <si>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</si>
  <si>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</si>
  <si>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</si>
  <si>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</si>
  <si>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</si>
  <si>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</si>
  <si>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</si>
  <si>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</si>
  <si>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</si>
  <si>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</si>
  <si>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</si>
  <si>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</si>
  <si>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</si>
  <si>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</si>
  <si>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</si>
  <si>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</si>
  <si>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</si>
  <si>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</si>
  <si>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</si>
  <si>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</si>
  <si>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</si>
  <si>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</si>
  <si>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</si>
  <si>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</si>
  <si>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</si>
  <si>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</si>
  <si>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</si>
  <si>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</si>
  <si>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</si>
  <si>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</si>
  <si>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</si>
  <si>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</si>
  <si>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</si>
  <si>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</si>
  <si>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</si>
  <si>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</si>
  <si>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</si>
  <si>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</si>
  <si>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</si>
  <si>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</si>
  <si>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</si>
  <si>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</si>
  <si>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</si>
  <si>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</si>
  <si>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</si>
  <si>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</si>
  <si>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</si>
  <si>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</si>
  <si>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</si>
  <si>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</si>
  <si>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</si>
  <si>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</si>
  <si>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</si>
  <si>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</si>
  <si>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</si>
  <si>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</si>
  <si>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</si>
  <si>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</si>
  <si>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</si>
  <si>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</si>
  <si>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</si>
  <si>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</si>
  <si>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</si>
  <si>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</si>
  <si>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</si>
  <si>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</si>
  <si>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</si>
  <si>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</si>
  <si>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</si>
  <si>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</si>
  <si>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</si>
  <si>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</si>
  <si>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</si>
  <si>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</si>
  <si>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</si>
  <si>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</si>
  <si>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</si>
  <si>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</si>
  <si>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</si>
  <si>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</si>
  <si>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</si>
  <si>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</si>
  <si>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</si>
  <si>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</si>
  <si>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</si>
  <si>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</si>
  <si>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</si>
  <si>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</si>
  <si>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</si>
  <si>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</si>
  <si>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</si>
  <si>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</si>
  <si>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</si>
  <si>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</si>
  <si>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</si>
  <si>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</si>
  <si>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</si>
  <si>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</si>
  <si>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</si>
  <si>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</si>
  <si>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</si>
  <si>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</si>
  <si>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</si>
  <si>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</si>
  <si>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</si>
  <si>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</si>
  <si>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</si>
  <si>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</si>
  <si>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</si>
  <si>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</si>
  <si>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</si>
  <si>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</si>
  <si>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</si>
  <si>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</si>
  <si>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</si>
  <si>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</si>
  <si>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</si>
  <si>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</si>
  <si>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</si>
  <si>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</si>
  <si>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</si>
  <si>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</si>
  <si>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</si>
  <si>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</si>
  <si>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</si>
  <si>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</si>
  <si>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</si>
  <si>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</si>
  <si>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</si>
  <si>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</si>
  <si>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</si>
  <si>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</si>
  <si>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</si>
  <si>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</si>
  <si>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</si>
  <si>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</si>
  <si>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</si>
  <si>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</si>
  <si>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</si>
  <si>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</si>
  <si>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</si>
  <si>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</si>
  <si>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</si>
  <si>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</si>
  <si>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</si>
  <si>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</si>
  <si>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</si>
  <si>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</si>
  <si>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</si>
  <si>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</si>
  <si>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</si>
  <si>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</si>
  <si>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</si>
  <si>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</si>
  <si>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</si>
  <si>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</si>
  <si>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</si>
  <si>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</si>
  <si>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</si>
  <si>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</si>
  <si>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</si>
  <si>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</si>
  <si>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</si>
  <si>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</si>
  <si>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</si>
  <si>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</si>
  <si>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</si>
  <si>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</si>
  <si>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</si>
  <si>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</si>
  <si>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</si>
  <si>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</si>
  <si>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</si>
  <si>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</si>
  <si>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</si>
  <si>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</si>
  <si>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</si>
  <si>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</si>
  <si>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</si>
  <si>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</si>
  <si>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</si>
  <si>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</si>
  <si>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</si>
  <si>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</si>
  <si>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</si>
  <si>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</si>
  <si>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</si>
  <si>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</si>
  <si>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</si>
  <si>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</si>
  <si>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</si>
  <si>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</si>
  <si>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</si>
  <si>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</si>
  <si>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</si>
  <si>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</si>
  <si>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</si>
  <si>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</si>
  <si>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</si>
  <si>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</si>
  <si>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</si>
  <si>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</si>
  <si>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</si>
  <si>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</si>
  <si>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</si>
  <si>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</si>
  <si>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</si>
  <si>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</si>
  <si>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</si>
  <si>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</si>
  <si>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</si>
  <si>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</si>
  <si>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</si>
  <si>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</si>
  <si>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</si>
  <si>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</si>
  <si>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</si>
  <si>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</si>
  <si>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</si>
  <si>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</si>
  <si>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</si>
  <si>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</si>
  <si>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</si>
  <si>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</si>
  <si>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</si>
  <si>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</si>
  <si>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</si>
  <si>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</si>
  <si>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</si>
  <si>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</si>
  <si>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</si>
  <si>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</si>
  <si>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</si>
  <si>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</si>
  <si>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</si>
  <si>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</si>
  <si>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</si>
  <si>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</si>
  <si>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</si>
  <si>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</si>
  <si>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</si>
  <si>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</si>
  <si>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</si>
  <si>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</si>
  <si>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</si>
  <si>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</si>
  <si>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</si>
  <si>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</si>
  <si>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</si>
  <si>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</si>
  <si>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</si>
  <si>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</si>
  <si>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</si>
  <si>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</si>
  <si>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</si>
  <si>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</si>
  <si>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</si>
  <si>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</si>
  <si>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</si>
  <si>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</si>
  <si>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</si>
  <si>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</si>
  <si>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</si>
  <si>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</si>
  <si>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</si>
  <si>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</si>
  <si>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</si>
  <si>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</si>
  <si>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</si>
  <si>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</si>
  <si>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</si>
  <si>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</si>
  <si>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</si>
  <si>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</si>
  <si>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</si>
  <si>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</si>
  <si>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</si>
  <si>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</si>
  <si>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</si>
  <si>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</si>
  <si>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</si>
  <si>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</si>
  <si>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</si>
  <si>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</si>
  <si>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</si>
  <si>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</si>
  <si>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</si>
  <si>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</si>
  <si>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</si>
  <si>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</si>
  <si>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</si>
  <si>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</si>
  <si>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</si>
  <si>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</si>
  <si>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</si>
  <si>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</si>
  <si>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</si>
  <si>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</si>
  <si>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</si>
  <si>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</si>
  <si>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</si>
  <si>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</si>
  <si>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</si>
  <si>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</si>
  <si>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</si>
  <si>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</si>
  <si>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</si>
  <si>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</si>
  <si>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</si>
  <si>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</si>
  <si>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</si>
  <si>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</si>
  <si>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</si>
  <si>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</si>
  <si>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</si>
  <si>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</si>
  <si>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</si>
  <si>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</si>
  <si>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</si>
  <si>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</si>
  <si>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</si>
  <si>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</si>
  <si>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</si>
  <si>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</si>
  <si>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</si>
  <si>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</si>
  <si>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</si>
  <si>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</si>
  <si>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</si>
  <si>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</si>
  <si>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</si>
  <si>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</si>
  <si>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</si>
  <si>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</si>
  <si>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</si>
  <si>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</si>
  <si>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</si>
  <si>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</si>
  <si>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</si>
  <si>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</si>
  <si>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</si>
  <si>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</si>
  <si>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</si>
  <si>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</si>
  <si>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</si>
  <si>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</si>
  <si>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</si>
  <si>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</si>
  <si>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</si>
  <si>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</si>
  <si>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</si>
  <si>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</si>
  <si>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</si>
  <si>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</si>
  <si>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</si>
  <si>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</si>
  <si>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</si>
  <si>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</si>
  <si>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</si>
  <si>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</si>
  <si>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</si>
  <si>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</si>
  <si>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</si>
  <si>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</si>
  <si>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</si>
  <si>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</si>
  <si>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</si>
  <si>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</si>
  <si>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</si>
  <si>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</si>
  <si>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</si>
  <si>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</si>
  <si>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</si>
  <si>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</si>
  <si>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</si>
  <si>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</si>
  <si>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</si>
  <si>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</si>
  <si>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</si>
  <si>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</si>
  <si>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</si>
  <si>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</si>
  <si>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</si>
  <si>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</si>
  <si>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</si>
  <si>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</si>
  <si>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</si>
  <si>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</si>
  <si>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</si>
  <si>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</si>
  <si>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</si>
  <si>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</si>
  <si>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</si>
  <si>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</si>
  <si>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</si>
  <si>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</si>
  <si>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</si>
  <si>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</si>
  <si>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</si>
  <si>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</si>
  <si>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</si>
  <si>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</si>
  <si>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</si>
  <si>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</si>
  <si>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</si>
  <si>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</si>
  <si>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</si>
  <si>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</si>
  <si>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</si>
  <si>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</si>
  <si>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</si>
  <si>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</si>
  <si>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</si>
  <si>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</si>
  <si>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</si>
  <si>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</si>
  <si>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</si>
  <si>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</si>
  <si>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</si>
  <si>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</si>
  <si>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</si>
  <si>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</si>
  <si>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</si>
  <si>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</si>
  <si>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</si>
  <si>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</si>
  <si>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</si>
  <si>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</si>
  <si>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</si>
  <si>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</si>
  <si>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</si>
  <si>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</si>
  <si>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</si>
  <si>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</si>
  <si>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</si>
  <si>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</si>
  <si>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</si>
  <si>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</si>
  <si>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</si>
  <si>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</si>
  <si>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</si>
  <si>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</si>
  <si>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</si>
  <si>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</si>
  <si>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</si>
  <si>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</si>
  <si>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</si>
  <si>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</si>
  <si>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</si>
  <si>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</si>
  <si>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</si>
  <si>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</si>
  <si>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</si>
  <si>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</si>
  <si>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</si>
  <si>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</si>
  <si>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</si>
  <si>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</si>
  <si>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</si>
  <si>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</si>
  <si>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</si>
  <si>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</si>
  <si>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</si>
  <si>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</si>
  <si>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</si>
  <si>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</si>
  <si>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</si>
  <si>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</si>
  <si>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</si>
  <si>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</si>
  <si>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</si>
  <si>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</si>
  <si>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</si>
  <si>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</si>
  <si>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</si>
  <si>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</si>
  <si>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</si>
  <si>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</si>
  <si>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</si>
  <si>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</si>
  <si>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</si>
  <si>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</si>
  <si>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</si>
  <si>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</si>
  <si>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</si>
  <si>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</si>
  <si>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</si>
  <si>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</si>
  <si>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</si>
  <si>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</si>
  <si>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</si>
  <si>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</si>
  <si>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</si>
  <si>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</si>
  <si>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</si>
  <si>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</si>
  <si>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</si>
  <si>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</si>
  <si>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</si>
  <si>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</si>
  <si>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</si>
  <si>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</si>
  <si>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</si>
  <si>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</si>
  <si>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</si>
  <si>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</si>
  <si>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</si>
  <si>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</si>
  <si>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</si>
  <si>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</si>
  <si>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</si>
  <si>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</si>
  <si>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</si>
  <si>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</si>
  <si>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</si>
  <si>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</si>
  <si>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</si>
  <si>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</si>
  <si>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</si>
  <si>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</si>
  <si>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</si>
  <si>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</si>
  <si>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</si>
  <si>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</si>
  <si>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</si>
  <si>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</si>
  <si>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</si>
  <si>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</si>
  <si>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</si>
  <si>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</si>
  <si>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</si>
  <si>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</si>
  <si>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</si>
  <si>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</si>
  <si>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</si>
  <si>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</si>
  <si>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</si>
  <si>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</si>
  <si>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</si>
  <si>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</si>
  <si>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</si>
  <si>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</si>
  <si>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</si>
  <si>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</si>
  <si>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</si>
  <si>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</si>
  <si>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</si>
  <si>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</si>
  <si>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</si>
  <si>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</si>
  <si>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</si>
  <si>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</si>
  <si>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</si>
  <si>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</si>
  <si>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</si>
  <si>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</si>
  <si>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</si>
  <si>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</si>
  <si>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</si>
  <si>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</si>
  <si>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</si>
  <si>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</si>
  <si>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</si>
  <si>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</si>
  <si>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</si>
  <si>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</si>
  <si>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</si>
  <si>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</si>
  <si>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</si>
  <si>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</si>
  <si>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</si>
  <si>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</si>
  <si>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</si>
  <si>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</si>
  <si>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</si>
  <si>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</si>
  <si>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</si>
  <si>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</si>
  <si>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</si>
  <si>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</si>
  <si>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</si>
  <si>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</si>
  <si>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</si>
  <si>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</si>
  <si>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</si>
  <si>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</si>
  <si>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</si>
  <si>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</si>
  <si>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</si>
  <si>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</si>
  <si>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</si>
  <si>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</si>
  <si>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</si>
  <si>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</si>
  <si>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</si>
  <si>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</si>
  <si>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</si>
  <si>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</si>
  <si>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</si>
  <si>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</si>
  <si>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</si>
  <si>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</si>
  <si>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</si>
  <si>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</si>
  <si>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</si>
  <si>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</si>
  <si>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</si>
  <si>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</si>
  <si>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</si>
  <si>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</si>
  <si>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</si>
  <si>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</si>
  <si>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</si>
  <si>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</si>
  <si>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</si>
  <si>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</si>
  <si>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</si>
  <si>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</si>
  <si>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</si>
  <si>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</si>
  <si>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</si>
  <si>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</si>
  <si>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</si>
  <si>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</si>
  <si>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</si>
  <si>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</si>
  <si>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</si>
  <si>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</si>
  <si>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</si>
  <si>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</si>
  <si>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</si>
  <si>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</si>
  <si>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</si>
  <si>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</si>
  <si>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</si>
  <si>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</si>
  <si>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</si>
  <si>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</si>
  <si>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</si>
  <si>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</si>
  <si>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</si>
  <si>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</si>
  <si>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</si>
  <si>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</si>
  <si>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</si>
  <si>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</si>
  <si>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</si>
  <si>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</si>
  <si>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</si>
  <si>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</si>
  <si>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</si>
  <si>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</si>
  <si>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</si>
  <si>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</si>
  <si>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</si>
  <si>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</si>
  <si>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</si>
  <si>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</si>
  <si>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</si>
  <si>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</si>
  <si>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</si>
  <si>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</si>
  <si>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</si>
  <si>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</si>
  <si>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</si>
  <si>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</si>
  <si>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</si>
  <si>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</si>
  <si>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</si>
  <si>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</si>
  <si>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</si>
  <si>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</si>
  <si>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</si>
  <si>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</si>
  <si>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</si>
  <si>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</si>
  <si>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</si>
  <si>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</si>
  <si>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</si>
  <si>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</si>
  <si>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</si>
  <si>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</si>
  <si>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</si>
  <si>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</si>
  <si>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</si>
  <si>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</si>
  <si>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</si>
  <si>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</si>
  <si>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</si>
  <si>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</si>
  <si>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</si>
  <si>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</si>
  <si>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</si>
  <si>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</si>
  <si>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</si>
  <si>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</si>
  <si>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</si>
  <si>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</si>
  <si>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</si>
  <si>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</si>
  <si>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</si>
  <si>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</si>
  <si>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</si>
  <si>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</si>
  <si>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</si>
  <si>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</si>
  <si>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</si>
  <si>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</si>
  <si>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</si>
  <si>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</si>
  <si>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</si>
  <si>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</si>
  <si>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</si>
  <si>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</si>
  <si>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</si>
  <si>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</si>
  <si>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</si>
  <si>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</si>
  <si>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</si>
  <si>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</si>
  <si>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</si>
  <si>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</si>
  <si>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</si>
  <si>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</si>
  <si>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</si>
  <si>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</si>
  <si>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</si>
  <si>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</si>
  <si>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</si>
  <si>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</si>
  <si>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</si>
  <si>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</si>
  <si>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</si>
  <si>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</si>
  <si>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</si>
  <si>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</si>
  <si>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</si>
  <si>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</si>
  <si>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</si>
  <si>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</si>
  <si>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</si>
  <si>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</si>
  <si>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</si>
  <si>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</si>
  <si>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</si>
  <si>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</si>
  <si>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</si>
  <si>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</si>
  <si>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</si>
  <si>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</si>
  <si>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</si>
  <si>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</si>
  <si>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</si>
  <si>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</si>
  <si>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</si>
  <si>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</si>
  <si>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</si>
  <si>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</si>
  <si>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</si>
  <si>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</si>
  <si>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</si>
  <si>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</si>
  <si>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</si>
  <si>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</si>
  <si>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</si>
  <si>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</si>
  <si>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</si>
  <si>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</si>
  <si>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</si>
  <si>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</si>
  <si>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</si>
  <si>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</si>
  <si>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</si>
  <si>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</si>
  <si>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</si>
  <si>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</si>
  <si>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</si>
  <si>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</si>
  <si>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</si>
  <si>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</si>
  <si>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</si>
  <si>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</si>
  <si>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</si>
  <si>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</si>
  <si>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</si>
  <si>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</si>
  <si>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</si>
  <si>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</si>
  <si>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</si>
  <si>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</si>
  <si>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</si>
  <si>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</si>
  <si>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</si>
  <si>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</si>
  <si>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</si>
  <si>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</si>
  <si>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</si>
  <si>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</si>
  <si>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</si>
  <si>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</si>
  <si>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</si>
  <si>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</si>
  <si>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</si>
  <si>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</si>
  <si>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</si>
  <si>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</si>
  <si>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</si>
  <si>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</si>
  <si>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</si>
  <si>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</si>
  <si>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</si>
  <si>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</si>
  <si>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</si>
  <si>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</si>
  <si>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</si>
  <si>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</si>
  <si>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</si>
  <si>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</si>
  <si>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</si>
  <si>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</si>
  <si>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</si>
  <si>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</si>
  <si>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</si>
  <si>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</si>
  <si>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</si>
  <si>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</si>
  <si>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</si>
  <si>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</si>
  <si>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</si>
  <si>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</si>
  <si>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</si>
  <si>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</si>
  <si>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</si>
  <si>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</si>
  <si>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</si>
  <si>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</si>
  <si>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</si>
  <si>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</si>
  <si>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</si>
  <si>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</si>
  <si>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</si>
  <si>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</si>
  <si>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</si>
  <si>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</si>
  <si>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</si>
  <si>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</si>
  <si>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</si>
  <si>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</si>
  <si>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</si>
  <si>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</si>
  <si>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</si>
  <si>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</si>
  <si>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</si>
  <si>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</si>
  <si>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</si>
  <si>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</si>
  <si>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</si>
  <si>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</si>
  <si>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</si>
  <si>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</si>
  <si>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</si>
  <si>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</si>
  <si>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</si>
  <si>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</si>
  <si>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</si>
  <si>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</si>
  <si>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</si>
  <si>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</si>
  <si>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</si>
  <si>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</si>
  <si>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</si>
  <si>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</si>
  <si>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</si>
  <si>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</si>
  <si>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</si>
  <si>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</si>
  <si>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</si>
  <si>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</si>
  <si>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</si>
  <si>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</si>
  <si>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</si>
  <si>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</si>
  <si>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</si>
  <si>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</si>
  <si>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</si>
  <si>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</si>
  <si>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</si>
  <si>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</si>
  <si>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</si>
  <si>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</si>
  <si>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</si>
  <si>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</si>
  <si>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</si>
  <si>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</si>
  <si>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</si>
  <si>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</si>
  <si>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</si>
  <si>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</si>
  <si>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</si>
  <si>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</si>
  <si>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</si>
  <si>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</si>
  <si>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</si>
  <si>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</si>
  <si>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</si>
  <si>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</si>
  <si>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</si>
  <si>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</si>
  <si>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</si>
  <si>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</si>
  <si>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</si>
  <si>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</si>
  <si>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</si>
  <si>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</si>
  <si>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</si>
  <si>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</si>
  <si>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</si>
  <si>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</si>
  <si>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</si>
  <si>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</si>
  <si>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</si>
  <si>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</si>
  <si>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</si>
  <si>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</si>
  <si>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</si>
  <si>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</si>
  <si>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</si>
  <si>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</si>
  <si>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</si>
  <si>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</si>
  <si>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</si>
  <si>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</si>
  <si>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</si>
  <si>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</si>
  <si>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</si>
  <si>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</si>
  <si>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</si>
  <si>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</si>
  <si>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</si>
  <si>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</si>
  <si>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</si>
  <si>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</si>
  <si>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</si>
  <si>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</si>
  <si>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</si>
  <si>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</si>
  <si>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</si>
  <si>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</si>
  <si>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</si>
  <si>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</si>
  <si>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</si>
  <si>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</si>
  <si>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</si>
  <si>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</si>
  <si>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</si>
  <si>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</si>
  <si>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</si>
  <si>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</si>
  <si>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</si>
  <si>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</si>
  <si>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</si>
  <si>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</si>
  <si>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</si>
  <si>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</si>
  <si>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</si>
  <si>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</si>
  <si>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</si>
  <si>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</si>
  <si>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</si>
  <si>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</si>
  <si>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</si>
  <si>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</si>
  <si>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</si>
  <si>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</si>
  <si>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</si>
  <si>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</si>
  <si>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</si>
  <si>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</si>
  <si>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</si>
  <si>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</si>
  <si>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</si>
  <si>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</si>
  <si>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</si>
  <si>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</si>
  <si>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</si>
  <si>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</si>
  <si>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</si>
  <si>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</si>
  <si>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</si>
  <si>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</si>
  <si>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</si>
  <si>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</si>
  <si>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</si>
  <si>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</si>
  <si>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</si>
  <si>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</si>
  <si>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</si>
  <si>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</si>
  <si>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</si>
  <si>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</si>
  <si>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</si>
  <si>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</si>
  <si>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</si>
  <si>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</si>
  <si>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</si>
  <si>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</si>
  <si>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</si>
  <si>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</si>
  <si>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</si>
  <si>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</si>
  <si>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</si>
  <si>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</si>
  <si>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</si>
  <si>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</si>
  <si>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</si>
  <si>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</si>
  <si>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</si>
  <si>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</si>
  <si>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</si>
  <si>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</si>
  <si>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</si>
  <si>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</si>
  <si>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</si>
  <si>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</si>
  <si>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</si>
  <si>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</si>
  <si>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</si>
  <si>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</si>
  <si>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</si>
  <si>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</si>
  <si>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</si>
  <si>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</si>
  <si>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</si>
  <si>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</si>
  <si>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</si>
  <si>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</si>
  <si>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</si>
  <si>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</si>
  <si>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</si>
  <si>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</si>
  <si>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</si>
  <si>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</si>
  <si>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</si>
  <si>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</si>
  <si>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</si>
  <si>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</si>
  <si>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</si>
  <si>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</si>
  <si>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</si>
  <si>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</si>
  <si>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</si>
  <si>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</si>
  <si>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</si>
  <si>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</si>
  <si>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</si>
  <si>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</si>
  <si>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</si>
  <si>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</si>
  <si>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</si>
  <si>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</si>
  <si>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</si>
  <si>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</si>
  <si>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</si>
  <si>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</si>
  <si>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</si>
  <si>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</si>
  <si>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</si>
  <si>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</si>
  <si>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</si>
  <si>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</si>
  <si>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</si>
  <si>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</si>
  <si>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</si>
  <si>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</si>
  <si>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</si>
  <si>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</si>
  <si>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</si>
  <si>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</si>
  <si>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</si>
  <si>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</si>
  <si>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</si>
  <si>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</si>
  <si>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</si>
  <si>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</si>
  <si>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</si>
  <si>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</si>
  <si>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</si>
  <si>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</si>
  <si>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</si>
  <si>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</si>
  <si>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</si>
  <si>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</si>
  <si>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</si>
  <si>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</si>
  <si>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</si>
  <si>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</si>
  <si>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</si>
  <si>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</si>
  <si>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</si>
  <si>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</si>
  <si>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</si>
  <si>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</si>
  <si>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</si>
  <si>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</si>
  <si>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</si>
  <si>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</si>
  <si>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</si>
  <si>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</si>
  <si>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</si>
  <si>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</si>
  <si>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</si>
  <si>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</si>
  <si>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</si>
  <si>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</si>
  <si>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</si>
  <si>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</si>
  <si>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</si>
  <si>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</si>
  <si>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</si>
  <si>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</si>
  <si>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</si>
  <si>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</si>
  <si>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</si>
  <si>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</si>
  <si>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</si>
  <si>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</si>
  <si>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</si>
  <si>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</si>
  <si>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</si>
  <si>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</si>
  <si>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</si>
  <si>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</si>
  <si>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</si>
  <si>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</si>
  <si>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</si>
  <si>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</si>
  <si>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</si>
  <si>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</si>
  <si>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</si>
  <si>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</si>
  <si>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</si>
  <si>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</si>
  <si>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</si>
  <si>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</si>
  <si>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</si>
  <si>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</si>
  <si>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</si>
  <si>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</si>
  <si>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</si>
  <si>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</si>
  <si>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</si>
  <si>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</si>
  <si>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</si>
  <si>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</si>
  <si>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</si>
  <si>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</si>
  <si>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</si>
  <si>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</si>
  <si>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</si>
  <si>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</si>
  <si>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</si>
  <si>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</si>
  <si>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</si>
  <si>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</si>
  <si>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</si>
  <si>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</si>
  <si>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</si>
  <si>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</si>
  <si>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</si>
  <si>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</si>
  <si>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</si>
  <si>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</si>
  <si>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</si>
  <si>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</si>
  <si>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</si>
  <si>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</si>
  <si>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</si>
  <si>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</si>
  <si>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</si>
  <si>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</si>
  <si>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</si>
  <si>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</si>
  <si>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</si>
  <si>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</si>
  <si>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</si>
  <si>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</si>
  <si>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</si>
  <si>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</si>
  <si>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</si>
  <si>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</si>
  <si>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</si>
  <si>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</si>
  <si>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</si>
  <si>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</si>
  <si>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</si>
  <si>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</si>
  <si>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</si>
  <si>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</si>
  <si>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</si>
  <si>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</si>
  <si>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</si>
  <si>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</si>
  <si>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</si>
  <si>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</si>
  <si>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</si>
  <si>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</si>
  <si>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</si>
  <si>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</si>
  <si>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</si>
  <si>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</si>
  <si>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</si>
  <si>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</si>
  <si>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</si>
  <si>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</si>
  <si>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</si>
  <si>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</si>
  <si>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</si>
  <si>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</si>
  <si>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</si>
  <si>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</si>
  <si>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</si>
  <si>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</si>
  <si>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</si>
  <si>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</si>
  <si>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</si>
  <si>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</si>
  <si>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</si>
  <si>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</si>
  <si>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</si>
  <si>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</si>
  <si>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</si>
  <si>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</si>
  <si>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</si>
  <si>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</si>
  <si>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</si>
  <si>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</si>
  <si>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</si>
  <si>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</si>
  <si>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</si>
  <si>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</si>
  <si>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</si>
  <si>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</si>
  <si>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</si>
  <si>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</si>
  <si>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</si>
  <si>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</si>
  <si>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</si>
  <si>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</si>
  <si>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</si>
  <si>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</si>
  <si>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</si>
  <si>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</si>
  <si>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</si>
  <si>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</si>
  <si>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</si>
  <si>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</si>
  <si>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</si>
  <si>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</si>
  <si>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</si>
  <si>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</si>
  <si>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</si>
  <si>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</si>
  <si>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</si>
  <si>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</si>
  <si>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</si>
  <si>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</si>
  <si>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</si>
  <si>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</si>
  <si>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</si>
  <si>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</si>
  <si>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</si>
  <si>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</si>
  <si>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</si>
  <si>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</si>
  <si>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</si>
  <si>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</si>
  <si>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</si>
  <si>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</si>
  <si>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</si>
  <si>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</si>
  <si>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</si>
  <si>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</si>
  <si>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</si>
  <si>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</si>
  <si>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</si>
  <si>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</si>
  <si>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</si>
  <si>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</si>
  <si>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</si>
  <si>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</si>
  <si>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</si>
  <si>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</si>
  <si>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</si>
  <si>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</si>
  <si>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</si>
  <si>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</si>
  <si>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</si>
  <si>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</si>
  <si>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</si>
  <si>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</si>
  <si>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</si>
  <si>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</si>
  <si>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</si>
  <si>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</si>
  <si>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</si>
  <si>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</si>
  <si>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</si>
  <si>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</si>
  <si>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</si>
  <si>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</si>
  <si>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</si>
  <si>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</si>
  <si>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</si>
  <si>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</si>
  <si>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</si>
  <si>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</si>
  <si>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</si>
  <si>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</si>
  <si>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</si>
  <si>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</si>
  <si>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</si>
  <si>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</si>
  <si>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</si>
  <si>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</si>
  <si>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</si>
  <si>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</si>
  <si>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</si>
  <si>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</si>
  <si>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</si>
  <si>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</si>
  <si>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</si>
  <si>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</si>
  <si>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</si>
  <si>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</si>
  <si>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</si>
  <si>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</si>
  <si>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</si>
  <si>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</si>
  <si>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</si>
  <si>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</si>
  <si>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</si>
  <si>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</si>
  <si>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</si>
  <si>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</si>
  <si>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</si>
  <si>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</si>
  <si>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</si>
  <si>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</si>
  <si>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</si>
  <si>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</si>
  <si>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</si>
  <si>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</si>
  <si>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</si>
  <si>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</si>
  <si>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</si>
  <si>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</si>
  <si>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</si>
  <si>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</si>
  <si>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</si>
  <si>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</si>
  <si>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</si>
  <si>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</si>
  <si>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</si>
  <si>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</si>
  <si>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</si>
  <si>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</si>
  <si>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</si>
  <si>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</si>
  <si>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</si>
  <si>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</si>
  <si>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</si>
  <si>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</si>
  <si>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</si>
  <si>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</si>
  <si>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</si>
  <si>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</si>
  <si>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</si>
  <si>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</si>
  <si>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</si>
  <si>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</si>
  <si>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</si>
  <si>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</si>
  <si>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</si>
  <si>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</si>
  <si>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</si>
  <si>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</si>
  <si>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</si>
  <si>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</si>
  <si>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</si>
  <si>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</si>
  <si>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</si>
  <si>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</si>
  <si>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</si>
  <si>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</si>
  <si>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</si>
  <si>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</si>
  <si>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</si>
  <si>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</si>
  <si>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</si>
  <si>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</si>
  <si>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</si>
  <si>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</si>
  <si>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</si>
  <si>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</si>
  <si>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</si>
  <si>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</si>
  <si>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</si>
  <si>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</si>
  <si>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</si>
  <si>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</si>
  <si>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</si>
  <si>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</si>
  <si>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</si>
  <si>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</si>
  <si>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</si>
  <si>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</si>
  <si>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</si>
  <si>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</si>
  <si>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</si>
  <si>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</si>
  <si>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</si>
  <si>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</si>
  <si>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</si>
  <si>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</si>
  <si>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</si>
  <si>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</si>
  <si>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</si>
  <si>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</si>
  <si>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</si>
  <si>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</si>
  <si>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</si>
  <si>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</si>
  <si>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</si>
  <si>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</si>
  <si>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</si>
  <si>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</si>
  <si>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</si>
  <si>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</si>
  <si>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</si>
  <si>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</si>
  <si>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</si>
  <si>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</si>
  <si>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</si>
  <si>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</si>
  <si>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</si>
  <si>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</si>
  <si>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</si>
  <si>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</si>
  <si>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</si>
  <si>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</si>
  <si>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</si>
  <si>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</si>
  <si>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</si>
  <si>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</si>
  <si>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</si>
  <si>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</si>
  <si>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</si>
  <si>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</si>
  <si>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</si>
  <si>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</si>
  <si>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</si>
  <si>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</si>
  <si>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</si>
  <si>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</si>
  <si>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</si>
  <si>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</si>
  <si>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</si>
  <si>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</si>
  <si>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</si>
  <si>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</si>
  <si>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</si>
  <si>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</si>
  <si>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</si>
  <si>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</si>
  <si>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</si>
  <si>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</si>
  <si>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</si>
  <si>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</si>
  <si>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</si>
  <si>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</si>
  <si>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</si>
  <si>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</si>
  <si>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</si>
  <si>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</si>
  <si>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</si>
  <si>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</si>
  <si>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</si>
  <si>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</si>
  <si>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</si>
  <si>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</si>
  <si>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</si>
  <si>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</si>
  <si>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</si>
  <si>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</si>
  <si>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</si>
  <si>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</si>
  <si>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</si>
  <si>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</si>
  <si>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</si>
  <si>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</si>
  <si>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</si>
  <si>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</si>
  <si>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</si>
  <si>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</si>
  <si>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</si>
  <si>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</si>
  <si>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</si>
  <si>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</si>
  <si>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</si>
  <si>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</si>
  <si>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</si>
  <si>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</si>
  <si>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</si>
  <si>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</si>
  <si>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</si>
  <si>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</si>
  <si>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</si>
  <si>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</si>
  <si>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</si>
  <si>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</si>
  <si>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</si>
  <si>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</si>
  <si>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</si>
  <si>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</si>
  <si>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</si>
  <si>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</si>
  <si>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</si>
  <si>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</si>
  <si>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</si>
  <si>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</si>
  <si>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</si>
  <si>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</si>
  <si>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</si>
  <si>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</si>
  <si>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</si>
  <si>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</si>
  <si>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</si>
  <si>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</si>
  <si>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</si>
  <si>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</si>
  <si>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</si>
  <si>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</si>
  <si>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</si>
  <si>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</si>
  <si>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</si>
  <si>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</si>
  <si>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</si>
  <si>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</si>
  <si>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</si>
  <si>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</si>
  <si>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</si>
  <si>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</si>
  <si>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</si>
  <si>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</si>
  <si>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</si>
  <si>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</si>
  <si>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</si>
  <si>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</si>
  <si>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</si>
  <si>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</si>
  <si>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</si>
  <si>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</si>
  <si>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</si>
  <si>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</si>
  <si>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</si>
  <si>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</si>
  <si>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</si>
  <si>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</si>
  <si>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</si>
  <si>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</si>
  <si>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</si>
  <si>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</si>
  <si>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</si>
  <si>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</si>
  <si>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</si>
  <si>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</si>
  <si>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</si>
  <si>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</si>
  <si>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</si>
  <si>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</si>
  <si>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</si>
  <si>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</si>
  <si>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</si>
  <si>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</si>
  <si>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</si>
  <si>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</si>
  <si>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</si>
  <si>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</si>
  <si>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</si>
  <si>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</si>
  <si>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</si>
  <si>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</si>
  <si>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</si>
  <si>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</si>
  <si>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</si>
  <si>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</si>
  <si>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</si>
  <si>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</si>
  <si>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</si>
  <si>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</si>
  <si>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</si>
  <si>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</si>
  <si>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</si>
  <si>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</si>
  <si>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</si>
  <si>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</si>
  <si>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</si>
  <si>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</si>
  <si>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</si>
  <si>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</si>
  <si>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</si>
  <si>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</si>
  <si>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</si>
  <si>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</si>
  <si>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</si>
  <si>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</si>
  <si>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</si>
  <si>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</si>
  <si>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</si>
  <si>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</si>
  <si>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</si>
  <si>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</si>
  <si>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</si>
  <si>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</si>
  <si>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</si>
  <si>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</si>
  <si>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</si>
  <si>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</si>
  <si>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</si>
  <si>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</si>
  <si>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</si>
  <si>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</si>
  <si>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</si>
  <si>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</si>
  <si>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</si>
  <si>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</si>
  <si>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</si>
  <si>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</si>
  <si>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</si>
  <si>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</si>
  <si>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</si>
  <si>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</si>
  <si>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</si>
  <si>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</si>
  <si>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</si>
  <si>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</si>
  <si>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</si>
  <si>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</si>
  <si>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</si>
  <si>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</si>
  <si>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</si>
  <si>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</si>
  <si>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</si>
  <si>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</si>
  <si>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</si>
  <si>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</si>
  <si>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</si>
  <si>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</si>
  <si>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</si>
  <si>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</si>
  <si>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</si>
  <si>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</si>
  <si>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</si>
  <si>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</si>
  <si>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</si>
  <si>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</si>
  <si>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</si>
  <si>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</si>
  <si>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</si>
  <si>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</si>
  <si>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</si>
  <si>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</si>
  <si>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</si>
  <si>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</si>
  <si>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</si>
  <si>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</si>
  <si>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</si>
  <si>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</si>
  <si>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</si>
  <si>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</si>
  <si>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</si>
  <si>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</si>
  <si>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</si>
  <si>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</si>
  <si>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</si>
  <si>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</si>
  <si>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</si>
  <si>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</si>
  <si>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</si>
  <si>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</si>
  <si>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</si>
  <si>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</si>
  <si>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</si>
  <si>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</si>
  <si>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</si>
  <si>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</si>
  <si>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</si>
  <si>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</si>
  <si>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</si>
  <si>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</si>
  <si>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</si>
  <si>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</si>
  <si>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</si>
  <si>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</si>
  <si>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</si>
  <si>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</si>
  <si>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</si>
  <si>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</si>
  <si>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</si>
  <si>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</si>
  <si>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</si>
  <si>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</si>
  <si>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</si>
  <si>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</si>
  <si>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</si>
  <si>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</si>
  <si>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</si>
  <si>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</si>
  <si>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</si>
  <si>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</si>
  <si>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</si>
  <si>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</si>
  <si>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</si>
  <si>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</si>
  <si>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</si>
  <si>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</si>
  <si>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</si>
  <si>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</si>
  <si>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</si>
  <si>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</si>
  <si>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</si>
  <si>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</si>
  <si>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</si>
  <si>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</si>
  <si>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</si>
  <si>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</si>
  <si>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</si>
  <si>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</si>
  <si>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</si>
  <si>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</si>
  <si>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</si>
  <si>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</si>
  <si>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</si>
  <si>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</si>
  <si>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</si>
  <si>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</si>
  <si>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</si>
  <si>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</si>
  <si>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</si>
  <si>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</si>
  <si>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</si>
  <si>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</si>
  <si>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</si>
  <si>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</si>
  <si>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</si>
  <si>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</si>
  <si>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</si>
  <si>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</si>
  <si>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</si>
  <si>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</si>
  <si>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</si>
  <si>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</si>
  <si>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</si>
  <si>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</si>
  <si>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</si>
  <si>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</si>
  <si>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</si>
  <si>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</si>
  <si>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</si>
  <si>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</si>
  <si>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</si>
  <si>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</si>
  <si>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</si>
  <si>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</si>
  <si>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</si>
  <si>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</si>
  <si>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</si>
  <si>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</si>
  <si>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</si>
  <si>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</si>
  <si>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</si>
  <si>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</si>
  <si>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</si>
  <si>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</si>
  <si>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</si>
  <si>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</si>
  <si>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</si>
  <si>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</si>
  <si>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</si>
  <si>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</si>
  <si>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</si>
  <si>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</si>
  <si>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</si>
  <si>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</si>
  <si>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</si>
  <si>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</si>
  <si>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</si>
  <si>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</si>
  <si>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</si>
  <si>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</si>
  <si>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</si>
  <si>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</si>
  <si>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</si>
  <si>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</si>
  <si>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</si>
  <si>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</si>
  <si>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</si>
  <si>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</si>
  <si>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</si>
  <si>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</si>
  <si>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</si>
  <si>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</si>
  <si>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</si>
  <si>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</si>
  <si>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</si>
  <si>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</si>
  <si>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</si>
  <si>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</si>
  <si>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</si>
  <si>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</si>
  <si>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</si>
  <si>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</si>
  <si>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</si>
  <si>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</si>
  <si>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</si>
  <si>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</si>
  <si>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</si>
  <si>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</si>
  <si>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</si>
  <si>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</si>
  <si>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</si>
  <si>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</si>
  <si>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</si>
  <si>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</si>
  <si>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</si>
  <si>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</si>
  <si>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</si>
  <si>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</si>
  <si>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</si>
  <si>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</si>
  <si>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</si>
  <si>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</si>
  <si>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</si>
  <si>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</si>
  <si>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</si>
  <si>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</si>
  <si>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</si>
  <si>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</si>
  <si>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</si>
  <si>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</si>
  <si>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</si>
  <si>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</si>
  <si>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</si>
  <si>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</si>
  <si>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</si>
  <si>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</si>
  <si>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</si>
  <si>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</si>
  <si>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</si>
  <si>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</si>
  <si>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</si>
  <si>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</si>
  <si>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</si>
  <si>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</si>
  <si>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</si>
  <si>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</si>
  <si>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</si>
  <si>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</si>
  <si>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</si>
  <si>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</si>
  <si>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</si>
  <si>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</si>
  <si>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</si>
  <si>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</si>
  <si>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</si>
  <si>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</si>
  <si>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</si>
  <si>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</si>
  <si>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</si>
  <si>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</si>
  <si>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</si>
  <si>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</si>
  <si>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</si>
  <si>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</si>
  <si>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</si>
  <si>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</si>
  <si>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</si>
  <si>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</si>
  <si>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</si>
  <si>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</si>
  <si>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</si>
  <si>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</si>
  <si>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</si>
  <si>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</si>
  <si>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</si>
  <si>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</si>
  <si>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</si>
  <si>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</si>
  <si>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</si>
  <si>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</si>
  <si>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</si>
  <si>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</si>
  <si>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</si>
  <si>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</si>
  <si>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</si>
  <si>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</si>
  <si>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</si>
  <si>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</si>
  <si>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</si>
  <si>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</si>
  <si>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</si>
  <si>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</si>
  <si>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</si>
  <si>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</si>
  <si>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</si>
  <si>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</si>
  <si>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</si>
  <si>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</si>
  <si>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</si>
  <si>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</si>
  <si>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</si>
  <si>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</si>
  <si>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</si>
  <si>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</si>
  <si>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</si>
  <si>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</si>
  <si>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</si>
  <si>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</si>
  <si>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</si>
  <si>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</si>
  <si>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</si>
  <si>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</si>
  <si>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</si>
  <si>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</si>
  <si>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</si>
  <si>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</si>
  <si>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</si>
  <si>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</si>
  <si>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</si>
  <si>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</si>
  <si>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</si>
  <si>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</si>
  <si>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</si>
  <si>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</si>
  <si>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</si>
  <si>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</si>
  <si>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</si>
  <si>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</si>
  <si>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</si>
  <si>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</si>
  <si>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</si>
  <si>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</si>
  <si>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</si>
  <si>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</si>
  <si>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</si>
  <si>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</si>
  <si>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</si>
  <si>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</si>
  <si>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</si>
  <si>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</si>
  <si>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</si>
  <si>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</si>
  <si>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</si>
  <si>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</si>
  <si>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</si>
  <si>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</si>
  <si>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</si>
  <si>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</si>
  <si>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</si>
  <si>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</si>
  <si>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</si>
  <si>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</si>
  <si>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</si>
  <si>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</si>
  <si>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</si>
  <si>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</si>
  <si>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</si>
  <si>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</si>
  <si>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</si>
  <si>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</si>
  <si>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</si>
  <si>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</si>
  <si>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</si>
  <si>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</si>
  <si>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</si>
  <si>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</si>
  <si>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</si>
  <si>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</si>
  <si>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</si>
  <si>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</si>
  <si>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</si>
  <si>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</si>
  <si>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</si>
  <si>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</si>
  <si>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</si>
  <si>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</si>
  <si>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</si>
  <si>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</si>
  <si>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</si>
  <si>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</si>
  <si>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</si>
  <si>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</si>
  <si>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</si>
  <si>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</si>
  <si>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</si>
  <si>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</si>
  <si>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</si>
  <si>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</si>
  <si>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</si>
  <si>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</si>
  <si>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</si>
  <si>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</si>
  <si>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</si>
  <si>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</si>
  <si>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</si>
  <si>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</si>
  <si>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</si>
  <si>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</si>
  <si>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</si>
  <si>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</si>
  <si>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</si>
  <si>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</si>
  <si>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</si>
  <si>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</si>
  <si>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</si>
  <si>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</si>
  <si>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</si>
  <si>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</si>
  <si>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</si>
  <si>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</si>
  <si>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</si>
  <si>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</si>
  <si>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</si>
  <si>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</si>
  <si>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</si>
  <si>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</si>
  <si>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</si>
  <si>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</si>
  <si>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</si>
  <si>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</si>
  <si>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</si>
  <si>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</si>
  <si>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</si>
  <si>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</si>
  <si>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</si>
  <si>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</si>
  <si>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</si>
  <si>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</si>
  <si>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</si>
  <si>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</si>
  <si>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</si>
  <si>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</si>
  <si>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</si>
  <si>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</si>
  <si>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</si>
  <si>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</si>
  <si>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</si>
  <si>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</si>
  <si>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</si>
  <si>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</si>
  <si>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</si>
  <si>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</si>
  <si>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</si>
  <si>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</si>
  <si>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</si>
  <si>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</si>
  <si>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</si>
  <si>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</si>
  <si>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</si>
  <si>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</si>
  <si>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</si>
  <si>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</si>
  <si>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</si>
  <si>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</si>
  <si>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</si>
  <si>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</si>
  <si>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</si>
  <si>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</si>
  <si>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</si>
  <si>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</si>
  <si>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</si>
  <si>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</si>
  <si>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</si>
  <si>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</si>
  <si>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</si>
  <si>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</si>
  <si>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</si>
  <si>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</si>
  <si>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</si>
  <si>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</si>
  <si>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</si>
  <si>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</si>
  <si>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</si>
  <si>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</si>
  <si>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</si>
  <si>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</si>
  <si>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</si>
  <si>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</si>
  <si>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</si>
  <si>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</si>
  <si>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</si>
  <si>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</si>
  <si>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</si>
  <si>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</si>
  <si>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</si>
  <si>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</si>
  <si>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</si>
  <si>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</si>
  <si>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</si>
  <si>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</si>
  <si>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</si>
  <si>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</si>
  <si>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</si>
  <si>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</si>
  <si>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</si>
  <si>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</si>
  <si>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</si>
  <si>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</si>
  <si>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</si>
  <si>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</si>
  <si>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</si>
  <si>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</si>
  <si>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</si>
  <si>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</si>
  <si>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</si>
  <si>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</si>
  <si>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</si>
  <si>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</si>
  <si>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</si>
  <si>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</si>
  <si>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</si>
  <si>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</si>
  <si>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</si>
  <si>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</si>
  <si>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</si>
  <si>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</si>
  <si>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</si>
  <si>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</si>
  <si>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</si>
  <si>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</si>
  <si>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</si>
  <si>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</si>
  <si>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</si>
  <si>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</si>
  <si>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</si>
  <si>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</si>
  <si>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</si>
  <si>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</si>
  <si>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</si>
  <si>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</si>
  <si>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</si>
  <si>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</si>
  <si>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</si>
  <si>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</si>
  <si>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</si>
  <si>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</si>
  <si>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</si>
  <si>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</si>
  <si>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</si>
  <si>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</si>
  <si>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</si>
  <si>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</si>
  <si>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</si>
  <si>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</si>
  <si>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</si>
  <si>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</si>
  <si>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</si>
  <si>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</si>
  <si>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</si>
  <si>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</si>
  <si>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</si>
  <si>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</si>
  <si>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</si>
  <si>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</si>
  <si>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</si>
  <si>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</si>
  <si>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</si>
  <si>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</si>
  <si>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</si>
  <si>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</si>
  <si>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</si>
  <si>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</si>
  <si>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</si>
  <si>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</si>
  <si>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</si>
  <si>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</si>
  <si>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</si>
  <si>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</si>
  <si>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</si>
  <si>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</si>
  <si>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</si>
  <si>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</si>
  <si>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</si>
  <si>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</si>
  <si>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</si>
  <si>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</si>
  <si>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</si>
  <si>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</si>
  <si>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</si>
  <si>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</si>
  <si>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</si>
  <si>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</si>
  <si>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</si>
  <si>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</si>
  <si>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</si>
  <si>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</si>
  <si>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</si>
  <si>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</si>
  <si>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</si>
  <si>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</si>
  <si>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</si>
  <si>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</si>
  <si>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</si>
  <si>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</si>
  <si>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</si>
  <si>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</si>
  <si>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</si>
  <si>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</si>
  <si>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</si>
  <si>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</si>
  <si>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</si>
  <si>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</si>
  <si>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</si>
  <si>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</si>
  <si>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</si>
  <si>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</si>
  <si>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</si>
  <si>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</si>
  <si>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</si>
  <si>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</si>
  <si>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</si>
  <si>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</si>
  <si>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</si>
  <si>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</si>
  <si>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</si>
  <si>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</si>
  <si>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</si>
  <si>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</si>
  <si>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</si>
  <si>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</si>
  <si>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</si>
  <si>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</si>
  <si>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</si>
  <si>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</si>
  <si>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</si>
  <si>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</si>
  <si>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</si>
  <si>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</si>
  <si>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</si>
  <si>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</si>
  <si>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</si>
  <si>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</si>
  <si>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</si>
  <si>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</si>
  <si>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</si>
  <si>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</si>
  <si>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</si>
  <si>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</si>
  <si>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</si>
  <si>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</si>
  <si>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</si>
  <si>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</si>
  <si>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</si>
  <si>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</si>
  <si>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</si>
  <si>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</si>
  <si>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</si>
  <si>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</si>
  <si>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</si>
  <si>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</si>
  <si>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</si>
  <si>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</si>
  <si>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</si>
  <si>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</si>
  <si>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</si>
  <si>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</si>
  <si>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</si>
  <si>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</si>
  <si>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</si>
  <si>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</si>
  <si>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</si>
  <si>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</si>
  <si>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</si>
  <si>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</si>
  <si>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</si>
  <si>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</si>
  <si>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</si>
  <si>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</si>
  <si>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</si>
  <si>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</si>
  <si>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</si>
  <si>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</si>
  <si>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</si>
  <si>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</si>
  <si>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</si>
  <si>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</si>
  <si>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</si>
  <si>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</si>
  <si>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</si>
  <si>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</si>
  <si>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</si>
  <si>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</si>
  <si>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</si>
  <si>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</si>
  <si>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</si>
  <si>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</si>
  <si>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</si>
  <si>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</si>
  <si>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</si>
  <si>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</si>
  <si>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</si>
  <si>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</si>
  <si>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</si>
  <si>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</si>
  <si>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</si>
  <si>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</si>
  <si>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</si>
  <si>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</si>
  <si>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</si>
  <si>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</si>
  <si>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</si>
  <si>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</si>
  <si>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</si>
  <si>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</si>
  <si>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</si>
  <si>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</si>
  <si>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</si>
  <si>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</si>
  <si>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</si>
  <si>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</si>
  <si>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</si>
  <si>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</si>
  <si>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</si>
  <si>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</si>
  <si>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</si>
  <si>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</si>
  <si>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</si>
  <si>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</si>
  <si>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</si>
  <si>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</si>
  <si>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</si>
  <si>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</si>
  <si>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</si>
  <si>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</si>
  <si>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</si>
  <si>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</si>
  <si>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</si>
  <si>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</si>
  <si>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</si>
  <si>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</si>
  <si>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</si>
  <si>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</si>
  <si>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</si>
  <si>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</si>
  <si>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</si>
  <si>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</si>
  <si>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</si>
  <si>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</si>
  <si>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</si>
  <si>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</si>
  <si>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</si>
  <si>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</si>
  <si>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</si>
  <si>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</si>
  <si>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</si>
  <si>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</si>
  <si>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</si>
  <si>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</si>
  <si>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</si>
  <si>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</si>
  <si>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</si>
  <si>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</si>
  <si>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</si>
  <si>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</si>
  <si>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</si>
  <si>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</si>
  <si>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</si>
  <si>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</si>
  <si>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</si>
  <si>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</si>
  <si>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</si>
  <si>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</si>
  <si>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</si>
  <si>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</si>
  <si>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</si>
  <si>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</si>
  <si>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</si>
  <si>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</si>
  <si>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</si>
  <si>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</si>
  <si>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</si>
  <si>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</si>
  <si>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</si>
  <si>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</si>
  <si>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</si>
  <si>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</si>
  <si>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</si>
  <si>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</si>
  <si>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</si>
  <si>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</si>
  <si>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</si>
  <si>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</si>
  <si>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</si>
  <si>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</si>
  <si>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</si>
  <si>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</si>
  <si>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</si>
  <si>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</si>
  <si>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</si>
  <si>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</si>
  <si>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</si>
  <si>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</si>
  <si>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</si>
  <si>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</si>
  <si>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</si>
  <si>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</si>
  <si>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</si>
  <si>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</si>
  <si>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</si>
  <si>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</si>
  <si>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</si>
  <si>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</si>
  <si>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</si>
  <si>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</si>
  <si>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</si>
  <si>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</si>
  <si>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</si>
  <si>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</si>
  <si>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</si>
  <si>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</si>
  <si>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</si>
  <si>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</si>
  <si>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</si>
  <si>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</si>
  <si>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</si>
  <si>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</si>
  <si>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</si>
  <si>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</si>
  <si>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</si>
  <si>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</si>
  <si>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</si>
  <si>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</si>
  <si>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</si>
  <si>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</si>
  <si>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</si>
  <si>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</si>
  <si>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</si>
  <si>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</si>
  <si>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</si>
  <si>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</si>
  <si>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</si>
  <si>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</si>
  <si>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</si>
  <si>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</si>
  <si>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</si>
  <si>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</si>
  <si>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</si>
  <si>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</si>
  <si>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</si>
  <si>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</si>
  <si>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</si>
  <si>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</si>
  <si>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</si>
  <si>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</si>
  <si>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</si>
  <si>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</si>
  <si>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</si>
  <si>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</si>
  <si>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</si>
  <si>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</si>
  <si>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</si>
  <si>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</si>
  <si>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</si>
  <si>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</si>
  <si>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</si>
  <si>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</si>
  <si>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</si>
  <si>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</si>
  <si>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</si>
  <si>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</si>
  <si>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</si>
  <si>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</si>
  <si>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</si>
  <si>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</si>
  <si>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</si>
  <si>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</si>
  <si>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</si>
  <si>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</si>
  <si>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</si>
  <si>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</si>
  <si>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</si>
  <si>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</si>
  <si>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</si>
  <si>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</si>
  <si>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</si>
  <si>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</si>
  <si>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</si>
  <si>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</si>
  <si>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</si>
  <si>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</si>
  <si>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</si>
  <si>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</si>
  <si>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</si>
  <si>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</si>
  <si>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</si>
  <si>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</si>
  <si>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</si>
  <si>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</si>
  <si>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</si>
  <si>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</si>
  <si>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</si>
  <si>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</si>
  <si>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</si>
  <si>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</si>
  <si>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</si>
  <si>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</si>
  <si>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</si>
  <si>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</si>
  <si>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</si>
  <si>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</si>
  <si>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</si>
  <si>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</si>
  <si>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</si>
  <si>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</si>
  <si>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</si>
  <si>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</si>
  <si>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</si>
  <si>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</si>
  <si>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</si>
  <si>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</si>
  <si>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</si>
  <si>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</si>
  <si>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</si>
  <si>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</si>
  <si>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</si>
  <si>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</si>
  <si>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</si>
  <si>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</si>
  <si>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</si>
  <si>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</si>
  <si>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</si>
  <si>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</si>
  <si>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</si>
  <si>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</si>
  <si>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</si>
  <si>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</si>
  <si>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</si>
  <si>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</si>
  <si>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</si>
  <si>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</si>
  <si>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</si>
  <si>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</si>
  <si>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</si>
  <si>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</si>
  <si>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</si>
  <si>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</si>
  <si>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</si>
  <si>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</si>
  <si>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</si>
  <si>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</si>
  <si>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</si>
  <si>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</si>
  <si>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</si>
  <si>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</si>
  <si>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</si>
  <si>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</si>
  <si>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</si>
  <si>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</si>
  <si>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</si>
  <si>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</si>
  <si>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</si>
  <si>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</si>
  <si>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</si>
  <si>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</si>
  <si>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</si>
  <si>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</si>
  <si>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</si>
  <si>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</si>
  <si>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</si>
  <si>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</si>
  <si>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</si>
  <si>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</si>
  <si>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</si>
  <si>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</si>
  <si>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</si>
  <si>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</si>
  <si>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</si>
  <si>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</si>
  <si>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</si>
  <si>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</si>
  <si>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</si>
  <si>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</si>
  <si>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</si>
  <si>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</si>
  <si>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</si>
  <si>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</si>
  <si>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</si>
  <si>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</si>
  <si>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</si>
  <si>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</si>
  <si>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</si>
  <si>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</si>
  <si>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</si>
  <si>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</si>
  <si>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</si>
  <si>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</si>
  <si>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</si>
  <si>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</si>
  <si>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</si>
  <si>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</si>
  <si>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</si>
  <si>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</si>
  <si>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</si>
  <si>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</si>
  <si>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</si>
  <si>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</si>
  <si>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</si>
  <si>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</si>
  <si>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</si>
  <si>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</si>
  <si>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</si>
  <si>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</si>
  <si>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</si>
  <si>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</si>
  <si>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</si>
  <si>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</si>
  <si>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</si>
  <si>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</si>
  <si>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</si>
  <si>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</si>
  <si>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</si>
  <si>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</si>
  <si>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</si>
  <si>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</si>
  <si>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</si>
  <si>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</si>
  <si>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</si>
  <si>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</si>
  <si>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</si>
  <si>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</si>
  <si>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</si>
  <si>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</si>
  <si>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</si>
  <si>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</si>
  <si>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</si>
  <si>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</si>
  <si>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</si>
  <si>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</si>
  <si>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</si>
  <si>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</si>
  <si>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</si>
  <si>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</si>
  <si>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</si>
  <si>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</si>
  <si>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</si>
  <si>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</si>
  <si>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</si>
  <si>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</si>
  <si>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</si>
  <si>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</si>
  <si>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</si>
  <si>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</si>
  <si>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</si>
  <si>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</si>
  <si>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</si>
  <si>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</si>
  <si>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</si>
  <si>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</si>
  <si>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</si>
  <si>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</si>
  <si>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</si>
  <si>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</si>
  <si>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</si>
  <si>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</si>
  <si>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</si>
  <si>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</si>
  <si>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</si>
  <si>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</si>
  <si>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</si>
  <si>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</si>
  <si>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</si>
  <si>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</si>
  <si>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</si>
  <si>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</si>
  <si>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</si>
  <si>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</si>
  <si>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</si>
  <si>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</si>
  <si>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</si>
  <si>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</si>
  <si>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</si>
  <si>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</si>
  <si>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</si>
  <si>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</si>
  <si>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</si>
  <si>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</si>
  <si>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</si>
  <si>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</si>
  <si>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</si>
  <si>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</si>
  <si>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</si>
  <si>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</si>
  <si>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</si>
  <si>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</si>
  <si>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</si>
  <si>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</si>
  <si>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</si>
  <si>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</si>
  <si>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</si>
  <si>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</si>
  <si>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</si>
  <si>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</si>
  <si>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</si>
  <si>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</si>
  <si>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</si>
  <si>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</si>
  <si>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</si>
  <si>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</si>
  <si>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</si>
  <si>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</si>
  <si>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</si>
  <si>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</si>
  <si>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</si>
  <si>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</si>
  <si>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</si>
  <si>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</si>
  <si>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</si>
  <si>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</si>
  <si>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</si>
  <si>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</si>
  <si>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</si>
  <si>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</si>
  <si>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</si>
  <si>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</si>
  <si>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</si>
  <si>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</si>
  <si>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</si>
  <si>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</si>
  <si>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</si>
  <si>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</si>
  <si>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</si>
  <si>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</si>
  <si>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</si>
  <si>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</si>
  <si>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</si>
  <si>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</si>
  <si>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</si>
  <si>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</si>
  <si>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</si>
  <si>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</si>
  <si>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</si>
  <si>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</si>
  <si>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</si>
  <si>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</si>
  <si>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</si>
  <si>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</si>
  <si>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</si>
  <si>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</si>
  <si>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</si>
  <si>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</si>
  <si>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</si>
  <si>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</si>
  <si>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</si>
  <si>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</si>
  <si>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</si>
  <si>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</si>
  <si>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</si>
  <si>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</si>
  <si>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</si>
  <si>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</si>
  <si>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</si>
  <si>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</si>
  <si>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</si>
  <si>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</si>
  <si>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</si>
  <si>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</si>
  <si>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</si>
  <si>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</si>
  <si>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</si>
  <si>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</si>
  <si>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</si>
  <si>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</si>
  <si>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</si>
  <si>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</si>
  <si>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</si>
  <si>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</si>
  <si>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</si>
  <si>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</si>
  <si>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</si>
  <si>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</si>
  <si>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</si>
  <si>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</si>
  <si>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</si>
  <si>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</si>
  <si>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</si>
  <si>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</si>
  <si>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</si>
  <si>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</si>
  <si>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</si>
  <si>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</si>
  <si>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</si>
  <si>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</si>
  <si>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</si>
  <si>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</si>
  <si>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</si>
  <si>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</si>
  <si>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</si>
  <si>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</si>
  <si>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</si>
  <si>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</si>
  <si>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</si>
  <si>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</si>
  <si>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</si>
  <si>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</si>
  <si>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</si>
  <si>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</si>
  <si>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</si>
  <si>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</si>
  <si>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</si>
  <si>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</si>
  <si>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</si>
  <si>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</si>
  <si>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</si>
  <si>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</si>
  <si>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</si>
  <si>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</si>
  <si>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</si>
  <si>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</si>
  <si>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</si>
  <si>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</si>
  <si>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</si>
  <si>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</si>
  <si>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</si>
  <si>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</si>
  <si>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</si>
  <si>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</si>
  <si>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</si>
  <si>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</si>
  <si>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</si>
  <si>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</si>
  <si>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</si>
  <si>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</si>
  <si>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</si>
  <si>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</si>
  <si>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</si>
  <si>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</si>
  <si>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</si>
  <si>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</si>
  <si>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</si>
  <si>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</si>
  <si>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</si>
  <si>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</si>
  <si>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</si>
  <si>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</si>
  <si>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</si>
  <si>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</si>
  <si>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</si>
  <si>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</si>
  <si>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</si>
  <si>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</si>
  <si>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</si>
  <si>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</si>
  <si>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</si>
  <si>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</si>
  <si>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</si>
  <si>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</si>
  <si>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</si>
  <si>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</si>
  <si>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</si>
  <si>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</si>
  <si>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</si>
  <si>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</si>
  <si>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</si>
  <si>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</si>
  <si>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</si>
  <si>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</si>
  <si>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</si>
  <si>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</si>
  <si>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</si>
  <si>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</si>
  <si>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</si>
  <si>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</si>
  <si>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</si>
  <si>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</si>
  <si>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</si>
  <si>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</si>
  <si>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</si>
  <si>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</si>
  <si>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</si>
  <si>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</si>
  <si>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</si>
  <si>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</si>
  <si>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</si>
  <si>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</si>
  <si>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</si>
  <si>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</si>
  <si>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</si>
  <si>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</si>
  <si>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</si>
  <si>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</si>
  <si>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</si>
  <si>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</si>
  <si>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</si>
  <si>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</si>
  <si>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</si>
  <si>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</si>
  <si>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</si>
  <si>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</si>
  <si>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</si>
  <si>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</si>
  <si>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</si>
  <si>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</si>
  <si>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</si>
  <si>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</si>
  <si>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</si>
  <si>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</si>
  <si>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</si>
  <si>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</si>
  <si>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</si>
  <si>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</si>
  <si>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</si>
  <si>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</si>
  <si>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</si>
  <si>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</si>
  <si>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</si>
  <si>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</si>
  <si>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</si>
  <si>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</si>
  <si>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</si>
  <si>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</si>
  <si>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</si>
  <si>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</si>
  <si>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</si>
  <si>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</si>
  <si>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</si>
  <si>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</si>
  <si>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</si>
  <si>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</si>
  <si>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</si>
  <si>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</si>
  <si>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</si>
  <si>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</si>
  <si>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</si>
  <si>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</si>
  <si>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</si>
  <si>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</si>
  <si>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</si>
  <si>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</si>
  <si>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</si>
  <si>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</si>
  <si>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</si>
  <si>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</si>
  <si>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</si>
  <si>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</si>
  <si>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</si>
  <si>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</si>
  <si>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</si>
  <si>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</si>
  <si>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</si>
  <si>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</si>
  <si>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</si>
  <si>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</si>
  <si>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</si>
  <si>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</si>
  <si>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</si>
  <si>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</si>
  <si>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</si>
  <si>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</si>
  <si>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</si>
  <si>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</si>
  <si>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</si>
  <si>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</si>
  <si>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</si>
  <si>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</si>
  <si>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</si>
  <si>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</si>
  <si>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</si>
  <si>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</si>
  <si>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</si>
  <si>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</si>
  <si>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</si>
  <si>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</si>
  <si>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</si>
  <si>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</si>
  <si>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</si>
  <si>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</si>
  <si>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</si>
  <si>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</si>
  <si>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</si>
  <si>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</si>
  <si>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</si>
  <si>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</si>
  <si>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</si>
  <si>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</si>
  <si>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</si>
  <si>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</si>
  <si>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</si>
  <si>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</si>
  <si>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</si>
  <si>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</si>
  <si>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</si>
  <si>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</si>
  <si>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</si>
  <si>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</si>
  <si>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</si>
  <si>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</si>
  <si>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</si>
  <si>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</si>
  <si>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</si>
  <si>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</si>
  <si>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</si>
  <si>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</si>
  <si>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</si>
  <si>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</si>
  <si>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</si>
  <si>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</si>
  <si>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</si>
  <si>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</si>
  <si>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</si>
  <si>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</si>
  <si>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</si>
  <si>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</si>
  <si>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</si>
  <si>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</si>
  <si>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</si>
  <si>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</si>
  <si>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</si>
  <si>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</si>
  <si>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</si>
  <si>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</si>
  <si>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</si>
  <si>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</si>
  <si>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</si>
  <si>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</si>
  <si>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</si>
  <si>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</si>
  <si>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</si>
  <si>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</si>
  <si>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</si>
  <si>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</si>
  <si>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</si>
  <si>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</si>
  <si>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</si>
  <si>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</si>
  <si>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</si>
  <si>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</si>
  <si>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</si>
  <si>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</si>
  <si>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</si>
  <si>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</si>
  <si>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</si>
  <si>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</si>
  <si>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</si>
  <si>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</si>
  <si>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</si>
  <si>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</si>
  <si>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</si>
  <si>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</si>
  <si>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</si>
  <si>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</si>
  <si>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</si>
  <si>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</si>
  <si>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</si>
  <si>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</si>
  <si>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</si>
  <si>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</si>
  <si>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</si>
  <si>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</si>
  <si>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</si>
  <si>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</si>
  <si>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</si>
  <si>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</si>
  <si>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</si>
  <si>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</si>
  <si>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</si>
  <si>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</si>
  <si>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</si>
  <si>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</si>
  <si>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</si>
  <si>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</si>
  <si>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</si>
  <si>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</si>
  <si>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</si>
  <si>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</si>
  <si>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</si>
  <si>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</si>
  <si>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</si>
  <si>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</si>
  <si>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</si>
  <si>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</si>
  <si>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</si>
  <si>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</si>
  <si>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</si>
  <si>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</si>
  <si>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</si>
  <si>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</si>
  <si>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</si>
  <si>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</si>
  <si>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</si>
  <si>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</si>
  <si>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</si>
  <si>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</si>
  <si>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</si>
  <si>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</si>
  <si>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</si>
  <si>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</si>
  <si>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</si>
  <si>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</si>
  <si>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</si>
  <si>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</si>
  <si>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</si>
  <si>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</si>
  <si>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</si>
  <si>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</si>
  <si>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</si>
  <si>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</si>
  <si>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</si>
  <si>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</si>
  <si>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</si>
  <si>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</si>
  <si>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</si>
  <si>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</si>
  <si>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</si>
  <si>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</si>
  <si>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</si>
  <si>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</si>
  <si>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</si>
  <si>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</si>
  <si>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</si>
  <si>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</si>
  <si>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</si>
  <si>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</si>
  <si>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</si>
  <si>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</si>
  <si>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</si>
  <si>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</si>
  <si>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</si>
  <si>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</si>
  <si>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</si>
  <si>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</si>
  <si>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</si>
  <si>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</si>
  <si>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</si>
  <si>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</si>
  <si>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</si>
  <si>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</si>
  <si>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</si>
  <si>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</si>
  <si>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</si>
  <si>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</si>
  <si>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</si>
  <si>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</si>
  <si>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</si>
  <si>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</si>
  <si>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</si>
  <si>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</si>
  <si>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</si>
  <si>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</si>
  <si>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</si>
  <si>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</si>
  <si>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</si>
  <si>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</si>
  <si>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</si>
  <si>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</si>
  <si>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</si>
  <si>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</si>
  <si>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</si>
  <si>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</si>
  <si>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</si>
  <si>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</si>
  <si>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</si>
  <si>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</si>
  <si>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</si>
  <si>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</si>
  <si>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</si>
  <si>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</si>
  <si>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</si>
  <si>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</si>
  <si>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</si>
  <si>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</si>
  <si>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</si>
  <si>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</si>
  <si>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</si>
  <si>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</si>
  <si>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</si>
  <si>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</si>
  <si>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</si>
  <si>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</si>
  <si>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</si>
  <si>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</si>
  <si>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</si>
  <si>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</si>
  <si>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</si>
  <si>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</si>
  <si>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</si>
  <si>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</si>
  <si>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</si>
  <si>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</si>
  <si>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</si>
  <si>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</si>
  <si>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</si>
  <si>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</si>
  <si>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</si>
  <si>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</si>
  <si>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</si>
  <si>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</si>
  <si>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</si>
  <si>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</si>
  <si>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</si>
  <si>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</si>
  <si>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</si>
  <si>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</si>
  <si>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</si>
  <si>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</si>
  <si>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</si>
  <si>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</si>
  <si>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</si>
  <si>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</si>
  <si>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</si>
  <si>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</si>
  <si>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</si>
  <si>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</si>
  <si>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</si>
  <si>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</si>
  <si>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</si>
  <si>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</si>
  <si>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</si>
  <si>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</si>
  <si>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</si>
  <si>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</si>
  <si>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</si>
  <si>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</si>
  <si>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</si>
  <si>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</si>
  <si>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</si>
  <si>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</si>
  <si>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</si>
  <si>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</si>
  <si>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</si>
  <si>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</si>
  <si>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</si>
  <si>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</si>
  <si>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</si>
  <si>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</si>
  <si>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</si>
  <si>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</si>
  <si>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</si>
  <si>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</si>
  <si>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</si>
  <si>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</si>
  <si>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</si>
  <si>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</si>
  <si>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</si>
  <si>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</si>
  <si>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</si>
  <si>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</si>
  <si>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</si>
  <si>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</si>
  <si>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</si>
  <si>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</si>
  <si>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</si>
  <si>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</si>
  <si>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</si>
  <si>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</si>
  <si>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</si>
  <si>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</si>
  <si>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</si>
  <si>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</si>
  <si>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</si>
  <si>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</si>
  <si>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</si>
  <si>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</si>
  <si>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</si>
  <si>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</si>
  <si>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</si>
  <si>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</si>
  <si>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</si>
  <si>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</si>
  <si>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</si>
  <si>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</si>
  <si>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</si>
  <si>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</si>
  <si>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</si>
  <si>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</si>
  <si>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</si>
  <si>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</si>
  <si>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</si>
  <si>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</si>
  <si>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</si>
  <si>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</si>
  <si>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</si>
  <si>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</si>
  <si>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</si>
  <si>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</si>
  <si>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</si>
  <si>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</si>
  <si>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</si>
  <si>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</si>
  <si>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</si>
  <si>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</si>
  <si>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</si>
  <si>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</si>
  <si>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</si>
  <si>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</si>
  <si>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</si>
  <si>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</si>
  <si>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</si>
  <si>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</si>
  <si>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</si>
  <si>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</si>
  <si>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</si>
  <si>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</si>
  <si>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</si>
  <si>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</si>
  <si>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</si>
  <si>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</si>
  <si>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</si>
  <si>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</si>
  <si>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</si>
  <si>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</si>
  <si>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</si>
  <si>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</si>
  <si>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</si>
  <si>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</si>
  <si>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</si>
  <si>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</si>
  <si>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</si>
  <si>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</si>
  <si>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</si>
  <si>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</si>
  <si>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</si>
  <si>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</si>
  <si>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</si>
  <si>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</si>
  <si>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</si>
  <si>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</si>
  <si>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</si>
  <si>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</si>
  <si>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</si>
  <si>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</si>
  <si>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</si>
  <si>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</si>
  <si>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</si>
  <si>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</si>
  <si>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</si>
  <si>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</si>
  <si>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</si>
  <si>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</si>
  <si>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</si>
  <si>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</si>
  <si>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</si>
  <si>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</si>
  <si>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</si>
  <si>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</si>
  <si>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</si>
  <si>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</si>
  <si>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</si>
  <si>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</si>
  <si>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</si>
  <si>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</si>
  <si>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</si>
  <si>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</si>
  <si>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</si>
  <si>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</si>
  <si>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</si>
  <si>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</si>
  <si>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</si>
  <si>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</si>
  <si>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</si>
  <si>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</si>
  <si>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</si>
  <si>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</si>
  <si>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</si>
  <si>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</si>
  <si>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</si>
  <si>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</si>
  <si>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</si>
  <si>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</si>
  <si>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</si>
  <si>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</si>
  <si>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</si>
  <si>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</si>
  <si>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</si>
  <si>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</si>
  <si>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</si>
  <si>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</si>
  <si>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</si>
  <si>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</si>
  <si>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</si>
  <si>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</si>
  <si>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</si>
  <si>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</si>
  <si>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</si>
  <si>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</si>
  <si>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</si>
  <si>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</si>
  <si>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</si>
  <si>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</si>
  <si>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</si>
  <si>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</si>
  <si>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</si>
  <si>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</si>
  <si>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</si>
  <si>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</si>
  <si>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</si>
  <si>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</si>
  <si>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</si>
  <si>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</si>
  <si>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</si>
  <si>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</si>
  <si>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</si>
  <si>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</si>
  <si>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</si>
  <si>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</si>
  <si>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</si>
  <si>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</si>
  <si>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</si>
  <si>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</si>
  <si>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</si>
  <si>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</si>
  <si>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</si>
  <si>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</si>
  <si>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</si>
  <si>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</si>
  <si>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</si>
  <si>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</si>
  <si>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</si>
  <si>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</si>
  <si>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</si>
  <si>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</si>
  <si>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</si>
  <si>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</si>
  <si>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</si>
  <si>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</si>
  <si>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</si>
  <si>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</si>
  <si>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</si>
  <si>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</si>
  <si>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</si>
  <si>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</si>
  <si>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</si>
  <si>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</si>
  <si>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</si>
  <si>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</si>
  <si>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</si>
  <si>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</si>
  <si>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</si>
  <si>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</si>
  <si>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</si>
  <si>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</si>
  <si>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</si>
  <si>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</si>
  <si>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</si>
  <si>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</si>
  <si>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</si>
  <si>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</si>
  <si>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</si>
  <si>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</si>
  <si>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</si>
  <si>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</si>
  <si>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</si>
  <si>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</si>
  <si>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</si>
  <si>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</si>
  <si>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</si>
  <si>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</si>
  <si>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</si>
  <si>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</si>
  <si>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</si>
  <si>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</si>
  <si>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</si>
  <si>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</si>
  <si>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</si>
  <si>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</si>
  <si>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</si>
  <si>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</si>
  <si>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</si>
  <si>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</si>
  <si>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</si>
  <si>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</si>
  <si>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</si>
  <si>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</si>
  <si>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</si>
  <si>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</si>
  <si>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</si>
  <si>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</si>
  <si>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</si>
  <si>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</si>
  <si>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</si>
  <si>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</si>
  <si>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</si>
  <si>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</si>
  <si>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</si>
  <si>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</si>
  <si>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</si>
  <si>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</si>
  <si>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</si>
  <si>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</si>
  <si>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</si>
  <si>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</si>
  <si>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</si>
  <si>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</si>
  <si>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</si>
  <si>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</si>
  <si>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</si>
  <si>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</si>
  <si>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</si>
  <si>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</si>
  <si>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</si>
  <si>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</si>
  <si>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</si>
  <si>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</si>
  <si>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</si>
  <si>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</si>
  <si>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</si>
  <si>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</si>
  <si>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</si>
  <si>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</si>
  <si>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</si>
  <si>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</si>
  <si>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</si>
  <si>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</si>
  <si>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</si>
  <si>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</si>
  <si>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</si>
  <si>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</si>
  <si>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</si>
  <si>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</si>
  <si>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</si>
  <si>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</si>
  <si>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</si>
  <si>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</si>
  <si>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</si>
  <si>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</si>
  <si>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</si>
  <si>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</si>
  <si>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</si>
  <si>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</si>
  <si>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</si>
  <si>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</si>
  <si>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</si>
  <si>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</si>
  <si>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</si>
  <si>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</si>
  <si>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</si>
  <si>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</si>
  <si>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</si>
  <si>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</si>
  <si>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</si>
  <si>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</si>
  <si>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</si>
  <si>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</si>
  <si>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</si>
  <si>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</si>
  <si>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</si>
  <si>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</si>
  <si>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</si>
  <si>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</si>
  <si>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</si>
  <si>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</si>
  <si>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</si>
  <si>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</si>
  <si>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</si>
  <si>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</si>
  <si>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</si>
  <si>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</si>
  <si>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</si>
  <si>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</si>
  <si>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</si>
  <si>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</si>
  <si>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</si>
  <si>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</si>
  <si>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</si>
  <si>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</si>
  <si>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</si>
  <si>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</si>
  <si>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</si>
  <si>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</si>
  <si>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</si>
  <si>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</si>
  <si>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</si>
  <si>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</si>
  <si>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</si>
  <si>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</si>
  <si>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</si>
  <si>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</si>
  <si>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</si>
  <si>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</si>
  <si>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</si>
  <si>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</si>
  <si>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</si>
  <si>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</si>
  <si>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</si>
  <si>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</si>
  <si>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</si>
  <si>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</si>
  <si>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</si>
  <si>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</si>
  <si>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</si>
  <si>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</si>
  <si>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</si>
  <si>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</si>
  <si>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</si>
  <si>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</si>
  <si>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</si>
  <si>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</si>
  <si>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</si>
  <si>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</si>
  <si>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</si>
  <si>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</si>
  <si>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</si>
  <si>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</si>
  <si>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</si>
  <si>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</si>
  <si>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</si>
  <si>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</si>
  <si>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</si>
  <si>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</si>
  <si>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</si>
  <si>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</si>
  <si>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</si>
  <si>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</si>
  <si>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</si>
  <si>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</si>
  <si>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</si>
  <si>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</si>
  <si>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</si>
  <si>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</si>
  <si>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</si>
  <si>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</si>
  <si>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</si>
  <si>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</si>
  <si>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</si>
  <si>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</si>
  <si>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</si>
  <si>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</si>
  <si>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</si>
  <si>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</si>
  <si>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</si>
  <si>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</si>
  <si>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</si>
  <si>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</si>
  <si>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</si>
  <si>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</si>
  <si>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</si>
  <si>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</si>
  <si>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</si>
  <si>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</si>
  <si>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</si>
  <si>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</si>
  <si>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</si>
  <si>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</si>
  <si>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</si>
  <si>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</si>
  <si>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</si>
  <si>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</si>
  <si>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</si>
  <si>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</si>
  <si>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</si>
  <si>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</si>
  <si>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</si>
  <si>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</si>
  <si>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</si>
  <si>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</si>
  <si>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</si>
  <si>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</si>
  <si>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</si>
  <si>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</si>
  <si>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</si>
  <si>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</si>
  <si>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</si>
  <si>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</si>
  <si>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</si>
  <si>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</si>
  <si>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</si>
  <si>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</si>
  <si>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</si>
  <si>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</si>
  <si>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</si>
  <si>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</si>
  <si>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</si>
  <si>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</si>
  <si>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</si>
  <si>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</si>
  <si>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</si>
  <si>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</si>
  <si>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</si>
  <si>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</si>
  <si>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</si>
  <si>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</si>
  <si>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</si>
  <si>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</si>
  <si>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</si>
  <si>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</si>
  <si>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</si>
  <si>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</si>
  <si>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</si>
  <si>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</si>
  <si>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</si>
  <si>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</si>
  <si>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</si>
  <si>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</si>
  <si>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</si>
  <si>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</si>
  <si>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</si>
  <si>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</si>
  <si>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</si>
  <si>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</si>
  <si>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</si>
  <si>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</si>
  <si>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</si>
  <si>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</si>
  <si>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</si>
  <si>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</si>
  <si>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</si>
  <si>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</si>
  <si>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</si>
  <si>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</si>
  <si>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</si>
  <si>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</si>
  <si>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</si>
  <si>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</si>
  <si>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</si>
  <si>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</si>
  <si>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</si>
  <si>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</si>
  <si>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</si>
  <si>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</si>
  <si>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</si>
  <si>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</si>
  <si>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</si>
  <si>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</si>
  <si>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</si>
  <si>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</si>
  <si>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</si>
  <si>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</si>
  <si>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</si>
  <si>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</si>
  <si>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</si>
  <si>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</si>
  <si>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</si>
  <si>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</si>
  <si>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</si>
  <si>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</si>
  <si>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</si>
  <si>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</si>
  <si>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</si>
  <si>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</si>
  <si>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</si>
  <si>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</si>
  <si>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</si>
  <si>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</si>
  <si>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</si>
  <si>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</si>
  <si>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</si>
  <si>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</si>
  <si>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</si>
  <si>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</si>
  <si>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</si>
  <si>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</si>
  <si>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</si>
  <si>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</si>
  <si>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</si>
  <si>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</si>
  <si>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</si>
  <si>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</si>
  <si>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</si>
  <si>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</si>
  <si>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</si>
  <si>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</si>
  <si>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</si>
  <si>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</si>
  <si>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</si>
  <si>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</si>
  <si>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</si>
  <si>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</si>
  <si>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</si>
  <si>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</si>
  <si>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</si>
  <si>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</si>
  <si>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</si>
  <si>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</si>
  <si>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</si>
  <si>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</si>
  <si>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</si>
  <si>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</si>
  <si>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</si>
  <si>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</si>
  <si>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</si>
  <si>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</si>
  <si>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</si>
  <si>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</si>
  <si>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</si>
  <si>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</si>
  <si>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</si>
  <si>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</si>
  <si>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</si>
  <si>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</si>
  <si>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</si>
  <si>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</si>
  <si>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</si>
  <si>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</si>
  <si>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</si>
  <si>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</si>
  <si>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</si>
  <si>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</si>
  <si>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</si>
  <si>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</si>
  <si>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</si>
  <si>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</si>
  <si>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</si>
  <si>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</si>
  <si>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</si>
  <si>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</si>
  <si>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</si>
  <si>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</si>
  <si>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</si>
  <si>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</si>
  <si>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</si>
  <si>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</si>
  <si>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</si>
  <si>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</si>
  <si>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</si>
  <si>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</si>
  <si>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</si>
  <si>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</si>
  <si>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</si>
  <si>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</si>
  <si>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</si>
  <si>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</si>
  <si>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</si>
  <si>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</si>
  <si>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</si>
  <si>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</si>
  <si>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</si>
  <si>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</si>
  <si>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</si>
  <si>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</si>
  <si>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</si>
  <si>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</si>
  <si>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</si>
  <si>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</si>
  <si>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</si>
  <si>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</si>
  <si>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</si>
  <si>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</si>
  <si>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</si>
  <si>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</si>
  <si>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</si>
  <si>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</si>
  <si>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</si>
  <si>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</si>
  <si>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</si>
  <si>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</si>
  <si>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</si>
  <si>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</si>
  <si>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</si>
  <si>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</si>
  <si>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</si>
  <si>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</si>
  <si>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</si>
  <si>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</si>
  <si>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</si>
  <si>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</si>
  <si>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</si>
  <si>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</si>
  <si>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</si>
  <si>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</si>
  <si>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</si>
  <si>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</si>
  <si>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</si>
  <si>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</si>
  <si>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</si>
  <si>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</si>
  <si>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</si>
  <si>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</si>
  <si>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</si>
  <si>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</si>
  <si>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</si>
  <si>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</si>
  <si>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</si>
  <si>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</si>
  <si>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</si>
  <si>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</si>
  <si>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</si>
  <si>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</si>
  <si>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</si>
  <si>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</si>
  <si>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</si>
  <si>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</si>
  <si>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</si>
  <si>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</si>
  <si>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</si>
  <si>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</si>
  <si>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</si>
  <si>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</si>
  <si>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</si>
  <si>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</si>
  <si>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</si>
  <si>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</si>
  <si>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</si>
  <si>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</si>
  <si>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</si>
  <si>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</si>
  <si>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</si>
  <si>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</si>
  <si>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</si>
  <si>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</si>
  <si>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</si>
  <si>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</si>
  <si>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</si>
  <si>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</si>
  <si>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</si>
  <si>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</si>
  <si>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</si>
  <si>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</si>
  <si>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</si>
  <si>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</si>
  <si>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</si>
  <si>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</si>
  <si>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</si>
  <si>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</si>
  <si>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</si>
  <si>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</si>
  <si>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</si>
  <si>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</si>
  <si>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</si>
  <si>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</si>
  <si>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</si>
  <si>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</si>
  <si>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</si>
  <si>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</si>
  <si>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</si>
  <si>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</si>
  <si>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</si>
  <si>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</si>
  <si>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</si>
  <si>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</si>
  <si>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</si>
  <si>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</si>
  <si>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</si>
  <si>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</si>
  <si>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</si>
  <si>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</si>
  <si>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</si>
  <si>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</si>
  <si>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</si>
  <si>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</si>
  <si>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</si>
  <si>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</si>
  <si>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</si>
  <si>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</si>
  <si>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</si>
  <si>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</si>
  <si>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</si>
  <si>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</si>
  <si>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</si>
  <si>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</si>
  <si>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</si>
  <si>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</si>
  <si>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</si>
  <si>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</si>
  <si>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</si>
  <si>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</si>
  <si>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</si>
  <si>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</si>
  <si>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</si>
  <si>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</si>
  <si>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</si>
  <si>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</si>
  <si>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</si>
  <si>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</si>
  <si>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</si>
  <si>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</si>
  <si>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</si>
  <si>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</si>
  <si>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</si>
  <si>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</si>
  <si>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</si>
  <si>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</si>
  <si>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</si>
  <si>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</si>
  <si>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</si>
  <si>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</si>
  <si>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</si>
  <si>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</si>
  <si>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</si>
  <si>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</si>
  <si>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</si>
  <si>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</si>
  <si>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</si>
  <si>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</si>
  <si>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</si>
  <si>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</si>
  <si>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</si>
  <si>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</si>
  <si>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</si>
  <si>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</si>
  <si>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</si>
  <si>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</si>
  <si>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</si>
  <si>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</si>
  <si>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</si>
  <si>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</si>
  <si>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</si>
  <si>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</si>
  <si>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</si>
  <si>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</si>
  <si>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</si>
  <si>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</si>
  <si>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</si>
  <si>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</si>
  <si>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</si>
  <si>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</si>
  <si>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</si>
  <si>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</si>
  <si>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</si>
  <si>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</si>
  <si>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</si>
  <si>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</si>
  <si>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</si>
  <si>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</si>
  <si>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</si>
  <si>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</si>
  <si>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</si>
  <si>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</si>
  <si>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</si>
  <si>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</si>
  <si>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</si>
  <si>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</si>
  <si>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</si>
  <si>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</si>
  <si>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</si>
  <si>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</si>
  <si>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</si>
  <si>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</si>
  <si>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</si>
  <si>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</si>
  <si>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</si>
  <si>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</si>
  <si>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</si>
  <si>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</si>
  <si>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</si>
  <si>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</si>
  <si>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</si>
  <si>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</si>
  <si>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</si>
  <si>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</si>
  <si>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</si>
  <si>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</si>
  <si>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</si>
  <si>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</si>
  <si>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</si>
  <si>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</si>
  <si>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</si>
  <si>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</si>
  <si>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</si>
  <si>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</si>
  <si>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</si>
  <si>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</si>
  <si>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</si>
  <si>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</si>
  <si>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</si>
  <si>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</si>
  <si>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</si>
  <si>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</si>
  <si>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</si>
  <si>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</si>
  <si>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</si>
  <si>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</si>
  <si>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</si>
  <si>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</si>
  <si>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</si>
  <si>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</si>
  <si>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</si>
  <si>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</si>
  <si>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</si>
  <si>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</si>
  <si>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</si>
  <si>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</si>
  <si>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</si>
  <si>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</si>
  <si>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</si>
  <si>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</si>
  <si>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</si>
  <si>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</si>
  <si>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</si>
  <si>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</si>
  <si>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</si>
  <si>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</si>
  <si>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</si>
  <si>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</si>
  <si>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</si>
  <si>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</si>
  <si>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</si>
  <si>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</si>
  <si>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</si>
  <si>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</si>
  <si>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</si>
  <si>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</si>
  <si>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</si>
  <si>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</si>
  <si>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</si>
  <si>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</si>
  <si>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</si>
  <si>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</si>
  <si>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</si>
  <si>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</si>
  <si>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</si>
  <si>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</si>
  <si>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</si>
  <si>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</si>
  <si>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</si>
  <si>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</si>
  <si>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</si>
  <si>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</si>
  <si>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</si>
  <si>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</si>
  <si>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</si>
  <si>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</si>
  <si>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</si>
  <si>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</si>
  <si>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</si>
  <si>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</si>
  <si>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</si>
  <si>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</si>
  <si>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</si>
  <si>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</si>
  <si>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</si>
  <si>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</si>
  <si>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</si>
  <si>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</si>
  <si>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</si>
  <si>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</si>
  <si>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</si>
  <si>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</si>
  <si>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</si>
  <si>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</si>
  <si>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</si>
  <si>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</si>
  <si>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</si>
  <si>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</si>
  <si>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</si>
  <si>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</si>
  <si>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</si>
  <si>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</si>
  <si>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</si>
  <si>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</si>
  <si>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</si>
  <si>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</si>
  <si>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</si>
  <si>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</si>
  <si>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</si>
  <si>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</si>
  <si>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</si>
  <si>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</si>
  <si>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</si>
  <si>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</si>
  <si>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</si>
  <si>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</si>
  <si>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</si>
  <si>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</si>
  <si>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</si>
  <si>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</si>
  <si>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</si>
  <si>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</si>
  <si>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</si>
  <si>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</si>
  <si>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</si>
  <si>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</si>
  <si>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</si>
  <si>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</si>
  <si>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</si>
  <si>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</si>
  <si>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</si>
  <si>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</si>
  <si>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</si>
  <si>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</si>
  <si>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</si>
  <si>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</si>
  <si>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</si>
  <si>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</si>
  <si>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</si>
  <si>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</si>
  <si>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</si>
  <si>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</si>
  <si>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</si>
  <si>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</si>
  <si>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</si>
  <si>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</si>
  <si>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</si>
  <si>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</si>
  <si>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</si>
  <si>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</si>
  <si>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</si>
  <si>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</si>
  <si>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</si>
  <si>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</si>
  <si>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</si>
  <si>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</si>
  <si>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</si>
  <si>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</si>
  <si>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</si>
  <si>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</si>
  <si>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</si>
  <si>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</si>
  <si>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</si>
  <si>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</si>
  <si>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</si>
  <si>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</si>
  <si>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</si>
  <si>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</si>
  <si>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</si>
  <si>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</si>
  <si>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</si>
  <si>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</si>
  <si>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</si>
  <si>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</si>
  <si>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</si>
  <si>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</si>
  <si>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</si>
  <si>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</si>
  <si>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</si>
  <si>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</si>
  <si>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</si>
  <si>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</si>
  <si>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</si>
  <si>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</si>
  <si>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</si>
  <si>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</si>
  <si>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</si>
  <si>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</si>
  <si>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</si>
  <si>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</si>
  <si>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</si>
  <si>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</si>
  <si>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</si>
  <si>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</si>
  <si>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</si>
  <si>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</si>
  <si>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</si>
  <si>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</si>
  <si>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</si>
  <si>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</si>
  <si>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</si>
  <si>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</si>
  <si>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</si>
  <si>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</si>
  <si>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</si>
  <si>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</si>
  <si>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</si>
  <si>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</si>
  <si>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</si>
  <si>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</si>
  <si>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</si>
  <si>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</si>
  <si>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</si>
  <si>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</si>
  <si>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</si>
  <si>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</si>
  <si>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</si>
  <si>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</si>
  <si>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</si>
  <si>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</si>
  <si>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</si>
  <si>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</si>
  <si>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</si>
  <si>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</si>
  <si>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</si>
  <si>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</si>
  <si>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</si>
  <si>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</si>
  <si>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</si>
  <si>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</si>
  <si>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</si>
  <si>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</si>
  <si>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</si>
  <si>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</si>
  <si>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</si>
  <si>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</si>
  <si>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</si>
  <si>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</si>
  <si>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</si>
  <si>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</si>
  <si>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</si>
  <si>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</si>
  <si>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</si>
  <si>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</si>
  <si>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</si>
  <si>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</si>
  <si>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</si>
  <si>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</si>
  <si>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</si>
  <si>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</si>
  <si>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</si>
  <si>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</si>
  <si>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</si>
  <si>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</si>
  <si>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</si>
  <si>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</si>
  <si>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</si>
  <si>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</si>
  <si>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</si>
  <si>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</si>
  <si>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</si>
  <si>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</si>
  <si>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</si>
  <si>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</si>
  <si>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</si>
  <si>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</si>
  <si>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</si>
  <si>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</si>
  <si>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</si>
  <si>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</si>
  <si>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</si>
  <si>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</si>
  <si>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</si>
  <si>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</si>
  <si>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</si>
  <si>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</si>
  <si>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</si>
  <si>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</si>
  <si>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</si>
  <si>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</si>
  <si>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</si>
  <si>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</si>
  <si>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</si>
  <si>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</si>
  <si>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</si>
  <si>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</si>
  <si>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</si>
  <si>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</si>
  <si>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</si>
  <si>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</si>
  <si>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</si>
  <si>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</si>
  <si>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</si>
  <si>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</si>
  <si>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</si>
  <si>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</si>
  <si>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</si>
  <si>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</si>
  <si>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</si>
  <si>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</si>
  <si>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</si>
  <si>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</si>
  <si>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</si>
  <si>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</si>
  <si>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</si>
  <si>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</si>
  <si>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</si>
  <si>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</si>
  <si>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</si>
  <si>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</si>
  <si>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</si>
  <si>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</si>
  <si>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</si>
  <si>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</si>
  <si>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</si>
  <si>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</si>
  <si>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</si>
  <si>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</si>
  <si>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</si>
  <si>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</si>
  <si>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</si>
  <si>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</si>
  <si>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</si>
  <si>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</si>
  <si>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</si>
  <si>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</si>
  <si>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</si>
  <si>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</si>
  <si>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</si>
  <si>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</si>
  <si>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</si>
  <si>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</si>
  <si>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</si>
  <si>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</si>
  <si>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</si>
  <si>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</si>
  <si>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</si>
  <si>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</si>
  <si>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</si>
  <si>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</si>
  <si>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</si>
  <si>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</si>
  <si>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</si>
  <si>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</si>
  <si>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</si>
  <si>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</si>
  <si>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</si>
  <si>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</si>
  <si>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</si>
  <si>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</si>
  <si>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</si>
  <si>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</si>
  <si>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</si>
  <si>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</si>
  <si>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</si>
  <si>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</si>
  <si>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</si>
  <si>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</si>
  <si>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</si>
  <si>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</si>
  <si>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</si>
  <si>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</si>
  <si>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</si>
  <si>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</si>
  <si>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</si>
  <si>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</si>
  <si>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</si>
  <si>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</si>
  <si>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</si>
  <si>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</si>
  <si>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</si>
  <si>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</si>
  <si>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</si>
  <si>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</si>
  <si>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</si>
  <si>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</si>
  <si>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</si>
  <si>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</si>
  <si>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</si>
  <si>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</si>
  <si>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</si>
  <si>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</si>
  <si>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</si>
  <si>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</si>
  <si>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</si>
  <si>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</si>
  <si>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</si>
  <si>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</si>
  <si>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</si>
  <si>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</si>
  <si>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</si>
  <si>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</si>
  <si>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</si>
  <si>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</si>
  <si>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</si>
  <si>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</si>
  <si>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</si>
  <si>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</si>
  <si>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</si>
  <si>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</si>
  <si>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</si>
  <si>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</si>
  <si>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</si>
  <si>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</si>
  <si>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</si>
  <si>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</si>
  <si>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</si>
  <si>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</si>
  <si>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</si>
  <si>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</si>
  <si>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</si>
  <si>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</si>
  <si>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</si>
  <si>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</si>
  <si>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</si>
  <si>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</si>
  <si>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</si>
  <si>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</si>
  <si>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</si>
  <si>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</si>
  <si>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</si>
  <si>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</si>
  <si>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</si>
  <si>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</si>
  <si>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</si>
  <si>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</si>
  <si>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</si>
  <si>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</si>
  <si>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</si>
  <si>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</si>
  <si>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</si>
  <si>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</si>
  <si>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</si>
  <si>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</si>
  <si>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</si>
  <si>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</si>
  <si>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</si>
  <si>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</si>
  <si>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</si>
  <si>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</si>
  <si>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</si>
  <si>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</si>
  <si>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</si>
  <si>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</si>
  <si>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</si>
  <si>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</si>
  <si>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</si>
  <si>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</si>
  <si>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</si>
  <si>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</si>
  <si>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</si>
  <si>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</si>
  <si>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</si>
  <si>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</si>
  <si>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</si>
  <si>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</si>
  <si>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</si>
  <si>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</si>
  <si>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</si>
  <si>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</si>
  <si>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</si>
  <si>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</si>
  <si>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</si>
  <si>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</si>
  <si>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</si>
  <si>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</si>
  <si>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</si>
  <si>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</si>
  <si>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</si>
  <si>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</si>
  <si>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</si>
  <si>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</si>
  <si>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</si>
  <si>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</si>
  <si>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</si>
  <si>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</si>
  <si>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</si>
  <si>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</si>
  <si>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</si>
  <si>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</si>
  <si>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</si>
  <si>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</si>
  <si>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</si>
  <si>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</si>
  <si>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</si>
  <si>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</si>
  <si>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</si>
  <si>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</si>
  <si>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</si>
  <si>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</si>
  <si>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</si>
  <si>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</si>
  <si>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</si>
  <si>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</si>
  <si>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</si>
  <si>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</si>
  <si>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</si>
  <si>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</si>
  <si>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</si>
  <si>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</si>
  <si>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</si>
  <si>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</si>
  <si>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</si>
  <si>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</si>
  <si>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</si>
  <si>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</si>
  <si>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</si>
  <si>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</si>
  <si>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</si>
  <si>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</si>
  <si>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</si>
  <si>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</si>
  <si>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</si>
  <si>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</si>
  <si>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</si>
  <si>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</si>
  <si>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</si>
  <si>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</si>
  <si>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</si>
  <si>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</si>
  <si>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</si>
  <si>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</si>
  <si>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</si>
  <si>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</si>
  <si>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</si>
  <si>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</si>
  <si>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</si>
  <si>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</si>
  <si>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</si>
  <si>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</si>
  <si>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</si>
  <si>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</si>
  <si>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</si>
  <si>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</si>
  <si>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</si>
  <si>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</si>
  <si>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</si>
  <si>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</si>
  <si>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</si>
  <si>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</si>
  <si>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</si>
  <si>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</si>
  <si>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</si>
  <si>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</si>
  <si>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</si>
  <si>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</si>
  <si>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</si>
  <si>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</si>
  <si>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</si>
  <si>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</si>
  <si>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</si>
  <si>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</si>
  <si>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</si>
  <si>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</si>
  <si>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</si>
  <si>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</si>
  <si>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</si>
  <si>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</si>
  <si>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</si>
  <si>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</si>
  <si>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</si>
  <si>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</si>
  <si>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</si>
  <si>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</si>
  <si>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</si>
  <si>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</si>
  <si>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</si>
  <si>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</si>
  <si>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</si>
  <si>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</si>
  <si>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</si>
  <si>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</si>
  <si>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</si>
  <si>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</si>
  <si>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</si>
  <si>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</si>
  <si>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</si>
  <si>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</si>
  <si>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</si>
  <si>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</si>
  <si>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</si>
  <si>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</si>
  <si>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</si>
  <si>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</si>
  <si>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</si>
  <si>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</si>
  <si>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</si>
  <si>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</si>
  <si>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</si>
  <si>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</si>
  <si>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</si>
  <si>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</si>
  <si>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</si>
  <si>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</si>
  <si>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</si>
  <si>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</si>
  <si>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</si>
  <si>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</si>
  <si>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</si>
  <si>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</si>
  <si>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</si>
  <si>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</si>
  <si>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</si>
  <si>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</si>
  <si>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</si>
  <si>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</si>
  <si>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</si>
  <si>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</si>
  <si>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</si>
  <si>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</si>
  <si>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</si>
  <si>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</si>
  <si>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</si>
  <si>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</si>
  <si>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</si>
  <si>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</si>
  <si>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</si>
  <si>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</si>
  <si>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</si>
  <si>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</si>
  <si>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</si>
  <si>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</si>
  <si>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</si>
  <si>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</si>
  <si>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</si>
  <si>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</si>
  <si>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</si>
  <si>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</si>
  <si>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</si>
  <si>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</si>
  <si>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</si>
  <si>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</si>
  <si>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</si>
  <si>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</si>
  <si>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</si>
  <si>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</si>
  <si>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</si>
  <si>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</si>
  <si>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</si>
  <si>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</si>
  <si>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</si>
  <si>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</si>
  <si>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</si>
  <si>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</si>
  <si>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</si>
  <si>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</si>
  <si>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</si>
  <si>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</si>
  <si>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</si>
  <si>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</si>
  <si>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</si>
  <si>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</si>
  <si>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</si>
  <si>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</si>
  <si>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</si>
  <si>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</si>
  <si>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</si>
  <si>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</si>
  <si>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</si>
  <si>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</si>
  <si>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</si>
  <si>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</si>
  <si>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</si>
  <si>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</si>
  <si>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</si>
  <si>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</si>
  <si>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</si>
  <si>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</si>
  <si>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</si>
  <si>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</si>
  <si>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</si>
  <si>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</si>
  <si>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</si>
  <si>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</si>
  <si>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</si>
  <si>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</si>
  <si>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</si>
  <si>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</si>
  <si>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</si>
  <si>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</si>
  <si>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</si>
  <si>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</si>
  <si>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</si>
  <si>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</si>
  <si>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</si>
  <si>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</si>
  <si>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</si>
  <si>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</si>
  <si>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</si>
  <si>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</si>
  <si>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</si>
  <si>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</si>
  <si>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</si>
  <si>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</si>
  <si>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</si>
  <si>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</si>
  <si>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</si>
  <si>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</si>
  <si>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</si>
  <si>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</si>
  <si>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</si>
  <si>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</si>
  <si>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</si>
  <si>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</si>
  <si>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</si>
  <si>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</si>
  <si>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</si>
  <si>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</si>
  <si>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</si>
  <si>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</si>
  <si>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</si>
  <si>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</si>
  <si>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</si>
  <si>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</si>
  <si>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</si>
  <si>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</si>
  <si>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</si>
  <si>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</si>
  <si>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</si>
  <si>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</si>
  <si>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</si>
  <si>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</si>
  <si>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</si>
  <si>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</si>
  <si>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</si>
  <si>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</si>
  <si>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</si>
  <si>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</si>
  <si>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</si>
  <si>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</si>
  <si>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</si>
  <si>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</si>
  <si>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</si>
  <si>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</si>
  <si>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</si>
  <si>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</si>
  <si>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</si>
  <si>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</si>
  <si>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</si>
  <si>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</si>
  <si>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</si>
  <si>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</si>
  <si>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</si>
  <si>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</si>
  <si>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</si>
  <si>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</si>
  <si>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</si>
  <si>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</si>
  <si>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</si>
  <si>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</si>
  <si>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</si>
  <si>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</si>
  <si>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</si>
  <si>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</si>
  <si>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</si>
  <si>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</si>
  <si>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</si>
  <si>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</si>
  <si>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</si>
  <si>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</si>
  <si>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</si>
  <si>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</si>
  <si>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</si>
  <si>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</si>
  <si>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</si>
  <si>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</si>
  <si>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</si>
  <si>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</si>
  <si>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</si>
  <si>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</si>
  <si>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</si>
  <si>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</si>
  <si>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</si>
  <si>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</si>
  <si>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</si>
  <si>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</si>
  <si>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</si>
  <si>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</si>
  <si>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</si>
  <si>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</si>
  <si>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</si>
  <si>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</si>
  <si>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</si>
  <si>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</si>
  <si>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</si>
  <si>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</si>
  <si>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</si>
  <si>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</si>
  <si>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</si>
  <si>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</si>
  <si>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</si>
  <si>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</si>
  <si>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</si>
  <si>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</si>
  <si>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</si>
  <si>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</si>
  <si>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</si>
  <si>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</si>
  <si>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</si>
  <si>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</si>
  <si>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</si>
  <si>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</si>
  <si>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</si>
  <si>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</si>
  <si>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</si>
  <si>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</si>
  <si>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</si>
  <si>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</si>
  <si>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</si>
  <si>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</si>
  <si>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</si>
  <si>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</si>
  <si>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</si>
  <si>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</si>
  <si>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</si>
  <si>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</si>
  <si>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</si>
  <si>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</si>
  <si>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</si>
  <si>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</si>
  <si>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</si>
  <si>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</si>
  <si>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</si>
  <si>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</si>
  <si>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</si>
  <si>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</si>
  <si>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</si>
  <si>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</si>
  <si>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</si>
  <si>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</si>
  <si>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</si>
  <si>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</si>
  <si>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</si>
  <si>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</si>
  <si>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</si>
  <si>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</si>
  <si>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</si>
  <si>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</si>
  <si>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</si>
  <si>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</si>
  <si>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</si>
  <si>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</si>
  <si>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</si>
  <si>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</si>
  <si>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</si>
  <si>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</si>
  <si>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</si>
  <si>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</si>
  <si>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</si>
  <si>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</si>
  <si>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</si>
  <si>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</si>
  <si>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</si>
  <si>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</si>
  <si>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</si>
  <si>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</si>
  <si>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</si>
  <si>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</si>
  <si>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</si>
  <si>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</si>
  <si>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</si>
  <si>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</si>
  <si>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</si>
  <si>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</si>
  <si>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</si>
  <si>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</si>
  <si>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</si>
  <si>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</si>
  <si>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</si>
  <si>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</si>
  <si>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</si>
  <si>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</si>
  <si>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</si>
  <si>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</si>
  <si>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</si>
  <si>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</si>
  <si>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</si>
  <si>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</si>
  <si>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</si>
  <si>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</si>
  <si>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</si>
  <si>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</si>
  <si>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</si>
  <si>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</si>
  <si>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</si>
  <si>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</si>
  <si>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</si>
  <si>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</si>
  <si>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</si>
  <si>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</si>
  <si>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</si>
  <si>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</si>
  <si>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</si>
  <si>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</si>
  <si>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</si>
  <si>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</si>
  <si>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</si>
  <si>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</si>
  <si>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</si>
  <si>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</si>
  <si>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</si>
  <si>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</si>
  <si>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</si>
  <si>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</si>
  <si>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</si>
  <si>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</si>
  <si>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</si>
  <si>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</si>
  <si>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</si>
  <si>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</si>
  <si>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</si>
  <si>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</si>
  <si>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</si>
  <si>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</si>
  <si>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</si>
  <si>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</si>
  <si>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</si>
  <si>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</si>
  <si>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</si>
  <si>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</si>
  <si>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</si>
  <si>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</si>
  <si>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</si>
  <si>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</si>
  <si>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</si>
  <si>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</si>
  <si>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</si>
  <si>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</si>
  <si>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</si>
  <si>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</si>
  <si>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</si>
  <si>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</si>
  <si>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</si>
  <si>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</si>
  <si>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</si>
  <si>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</si>
  <si>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</si>
  <si>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</si>
  <si>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</si>
  <si>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</si>
  <si>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</si>
  <si>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</si>
  <si>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</si>
  <si>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</si>
  <si>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</si>
  <si>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</si>
  <si>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</si>
  <si>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</si>
  <si>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</si>
  <si>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</si>
  <si>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</si>
  <si>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</si>
  <si>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</si>
  <si>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</si>
  <si>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</si>
  <si>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</si>
  <si>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</si>
  <si>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</si>
  <si>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</si>
  <si>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</si>
  <si>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</si>
  <si>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</si>
  <si>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</si>
  <si>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</si>
  <si>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</si>
  <si>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</si>
  <si>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</si>
  <si>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</si>
  <si>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</si>
  <si>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</si>
  <si>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</si>
  <si>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</si>
  <si>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</si>
  <si>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</si>
  <si>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</si>
  <si>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</si>
  <si>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</si>
  <si>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</si>
  <si>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</si>
  <si>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</si>
  <si>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</si>
  <si>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</si>
  <si>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</si>
  <si>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</si>
  <si>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</si>
  <si>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</si>
  <si>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</si>
  <si>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</si>
  <si>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</si>
  <si>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</si>
  <si>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</si>
  <si>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</si>
  <si>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</si>
  <si>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</si>
  <si>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</si>
  <si>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</si>
  <si>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</si>
  <si>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</si>
  <si>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</si>
  <si>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</si>
  <si>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</si>
  <si>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</si>
  <si>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</si>
  <si>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</si>
  <si>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</si>
  <si>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</si>
  <si>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</si>
  <si>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</si>
  <si>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</si>
  <si>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</si>
  <si>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</si>
  <si>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</si>
  <si>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</si>
  <si>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</si>
  <si>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</si>
  <si>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</si>
  <si>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</si>
  <si>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</si>
  <si>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</si>
  <si>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</si>
  <si>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</si>
  <si>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</si>
  <si>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</si>
  <si>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</si>
  <si>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</si>
  <si>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</si>
  <si>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</si>
  <si>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</si>
  <si>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</si>
  <si>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</si>
  <si>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</si>
  <si>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</si>
  <si>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</si>
  <si>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</si>
  <si>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</si>
  <si>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</si>
  <si>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</si>
  <si>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</si>
  <si>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</si>
  <si>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</si>
  <si>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</si>
  <si>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</si>
  <si>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</si>
  <si>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</si>
  <si>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</si>
  <si>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</si>
  <si>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</si>
  <si>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</si>
  <si>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</si>
  <si>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</si>
  <si>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</si>
  <si>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</si>
  <si>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</si>
  <si>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</si>
  <si>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</si>
  <si>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</si>
  <si>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</si>
  <si>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</si>
  <si>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</si>
  <si>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</si>
  <si>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</si>
  <si>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</si>
  <si>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</si>
  <si>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</si>
  <si>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</si>
  <si>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</si>
  <si>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</si>
  <si>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</si>
  <si>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</si>
  <si>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</si>
  <si>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</si>
  <si>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</si>
  <si>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</si>
  <si>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</si>
  <si>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</si>
  <si>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</si>
  <si>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</si>
  <si>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</si>
  <si>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</si>
  <si>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</si>
  <si>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</si>
  <si>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</si>
  <si>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</si>
  <si>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</si>
  <si>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</si>
  <si>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</si>
  <si>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</si>
  <si>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</si>
  <si>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</si>
  <si>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</si>
  <si>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</si>
  <si>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</si>
  <si>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</si>
  <si>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</si>
  <si>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</si>
  <si>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</si>
  <si>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</si>
  <si>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</si>
  <si>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</si>
  <si>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</si>
  <si>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</si>
  <si>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</si>
  <si>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</si>
  <si>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</si>
  <si>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</si>
  <si>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</si>
  <si>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</si>
  <si>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</si>
  <si>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</si>
  <si>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</si>
  <si>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</si>
  <si>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</si>
  <si>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</si>
  <si>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</si>
  <si>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</si>
  <si>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</si>
  <si>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</si>
  <si>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</si>
  <si>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</si>
  <si>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</si>
  <si>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</si>
  <si>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</si>
  <si>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</si>
  <si>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</si>
  <si>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</si>
  <si>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</si>
  <si>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</si>
  <si>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</si>
  <si>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</si>
  <si>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</si>
  <si>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</si>
  <si>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</si>
  <si>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</si>
  <si>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</si>
  <si>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</si>
  <si>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</si>
  <si>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</si>
  <si>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</si>
  <si>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</si>
  <si>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</si>
  <si>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</si>
  <si>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</si>
  <si>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</si>
  <si>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</si>
  <si>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</si>
  <si>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</si>
  <si>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</si>
  <si>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</si>
  <si>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</si>
  <si>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</si>
  <si>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</si>
  <si>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</si>
  <si>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</si>
  <si>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</si>
  <si>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</si>
  <si>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</si>
  <si>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</si>
  <si>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</si>
  <si>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</si>
  <si>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</si>
  <si>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</si>
  <si>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</si>
  <si>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</si>
  <si>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</si>
  <si>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</si>
  <si>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</si>
  <si>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</si>
  <si>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</si>
  <si>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</si>
  <si>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</si>
  <si>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</si>
  <si>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</si>
  <si>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</si>
  <si>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</si>
  <si>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</si>
  <si>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</si>
  <si>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</si>
  <si>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</si>
  <si>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</si>
  <si>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</si>
  <si>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</si>
  <si>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</si>
  <si>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</si>
  <si>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</si>
  <si>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</si>
  <si>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</si>
  <si>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</si>
  <si>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</si>
  <si>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</si>
  <si>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</si>
  <si>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</si>
  <si>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</si>
  <si>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</si>
  <si>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</si>
  <si>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</si>
  <si>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</si>
  <si>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</si>
  <si>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</si>
  <si>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</si>
  <si>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</si>
  <si>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</si>
  <si>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</si>
  <si>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</si>
  <si>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</si>
  <si>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</si>
  <si>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</si>
  <si>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</si>
  <si>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</si>
  <si>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</si>
  <si>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</si>
  <si>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</si>
  <si>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</si>
  <si>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</si>
  <si>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</si>
  <si>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</si>
  <si>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</si>
  <si>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</si>
  <si>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</si>
  <si>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</si>
  <si>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</si>
  <si>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</si>
  <si>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</si>
  <si>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</si>
  <si>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</si>
  <si>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</si>
  <si>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</si>
  <si>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</si>
  <si>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</si>
  <si>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</si>
  <si>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</si>
  <si>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</si>
  <si>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</si>
  <si>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</si>
  <si>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</si>
  <si>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</si>
  <si>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</si>
  <si>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</si>
  <si>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</si>
  <si>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</si>
  <si>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</si>
  <si>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</si>
  <si>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</si>
  <si>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</si>
  <si>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</si>
  <si>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</si>
  <si>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</si>
  <si>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</si>
  <si>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</si>
  <si>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</si>
  <si>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</si>
  <si>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</si>
  <si>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</si>
  <si>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</si>
  <si>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</si>
  <si>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</si>
  <si>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</si>
  <si>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</si>
  <si>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</si>
  <si>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</si>
  <si>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</si>
  <si>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</si>
  <si>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</si>
  <si>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</si>
  <si>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</si>
  <si>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</si>
  <si>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</si>
  <si>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</si>
  <si>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</si>
  <si>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</si>
  <si>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</si>
  <si>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</si>
  <si>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</si>
  <si>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</si>
  <si>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</si>
  <si>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</si>
  <si>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</si>
  <si>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</si>
  <si>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</si>
  <si>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</si>
  <si>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</si>
  <si>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</si>
  <si>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</si>
  <si>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</si>
  <si>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</si>
  <si>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</si>
  <si>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</si>
  <si>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</si>
  <si>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</si>
  <si>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</si>
  <si>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</si>
  <si>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</si>
  <si>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</si>
  <si>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</si>
  <si>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</si>
  <si>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</si>
  <si>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</si>
  <si>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</si>
  <si>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</si>
  <si>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</si>
  <si>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</si>
  <si>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</si>
  <si>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</si>
  <si>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</si>
  <si>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</si>
  <si>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</si>
  <si>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</si>
  <si>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</si>
  <si>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</si>
  <si>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</si>
  <si>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</si>
  <si>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</si>
  <si>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</si>
  <si>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</si>
  <si>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</si>
  <si>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</si>
  <si>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</si>
  <si>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</si>
  <si>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</si>
  <si>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</si>
  <si>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</si>
  <si>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</si>
  <si>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</si>
  <si>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</si>
  <si>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</si>
  <si>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</si>
  <si>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</si>
  <si>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</si>
  <si>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</si>
  <si>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</si>
  <si>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</si>
  <si>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</si>
  <si>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</si>
  <si>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</si>
  <si>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</si>
  <si>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</si>
  <si>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</si>
  <si>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</si>
  <si>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</si>
  <si>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</si>
  <si>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</si>
  <si>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</si>
  <si>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</si>
  <si>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</si>
  <si>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</si>
  <si>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</si>
  <si>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</si>
  <si>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</si>
  <si>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</si>
  <si>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</si>
  <si>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</si>
  <si>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</si>
  <si>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</si>
  <si>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</si>
  <si>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</si>
  <si>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</si>
  <si>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</si>
  <si>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</si>
  <si>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</si>
  <si>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</si>
  <si>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</si>
  <si>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</si>
  <si>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</si>
  <si>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</si>
  <si>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</si>
  <si>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</si>
  <si>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</si>
  <si>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</si>
  <si>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</si>
  <si>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</si>
  <si>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</si>
  <si>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</si>
  <si>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</si>
  <si>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</si>
  <si>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</si>
  <si>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</si>
  <si>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</si>
  <si>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</si>
  <si>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</si>
  <si>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</si>
  <si>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</si>
  <si>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</si>
  <si>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</si>
  <si>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</si>
  <si>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</si>
  <si>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</si>
  <si>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</si>
  <si>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</si>
  <si>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</si>
  <si>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</si>
  <si>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</si>
  <si>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</si>
  <si>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</si>
  <si>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</si>
  <si>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</si>
  <si>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</si>
  <si>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</si>
  <si>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</si>
  <si>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</si>
  <si>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</si>
  <si>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</si>
  <si>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</si>
  <si>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</si>
  <si>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</si>
  <si>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</si>
  <si>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</si>
  <si>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</si>
  <si>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</si>
  <si>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</si>
  <si>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</si>
  <si>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</si>
  <si>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</si>
  <si>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</si>
  <si>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</si>
  <si>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</si>
  <si>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</si>
  <si>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</si>
  <si>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</si>
  <si>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</si>
  <si>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</si>
  <si>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</si>
  <si>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</si>
  <si>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</si>
  <si>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</si>
  <si>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</si>
  <si>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</si>
  <si>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</si>
  <si>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</si>
  <si>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</si>
  <si>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</si>
  <si>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</si>
  <si>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</si>
  <si>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</si>
  <si>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</si>
  <si>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</si>
  <si>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</si>
  <si>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</si>
  <si>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</si>
  <si>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</si>
  <si>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</si>
  <si>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</si>
  <si>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</si>
  <si>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</si>
  <si>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</si>
  <si>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</si>
  <si>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</si>
  <si>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</si>
  <si>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</si>
  <si>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</si>
  <si>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</si>
  <si>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</si>
  <si>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</si>
  <si>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</si>
  <si>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</si>
  <si>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</si>
  <si>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</si>
  <si>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</si>
  <si>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</si>
  <si>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</si>
  <si>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</si>
  <si>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</si>
  <si>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</si>
  <si>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</si>
  <si>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</si>
  <si>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</si>
  <si>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</si>
  <si>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</si>
  <si>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</si>
  <si>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</si>
  <si>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</si>
  <si>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</si>
  <si>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</si>
  <si>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</si>
  <si>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</si>
  <si>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</si>
  <si>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</si>
  <si>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</si>
  <si>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</si>
  <si>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</si>
  <si>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</si>
  <si>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</si>
  <si>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</si>
  <si>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</si>
  <si>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</si>
  <si>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</si>
  <si>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</si>
  <si>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</si>
  <si>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</si>
  <si>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</si>
  <si>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</si>
  <si>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</si>
  <si>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</si>
  <si>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</si>
  <si>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</si>
  <si>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</si>
  <si>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</si>
  <si>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</si>
  <si>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</si>
  <si>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</si>
  <si>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</si>
  <si>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</si>
  <si>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</si>
  <si>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</si>
  <si>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</si>
  <si>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</si>
  <si>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</si>
  <si>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</si>
  <si>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</si>
  <si>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</si>
  <si>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</si>
  <si>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</si>
  <si>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</si>
  <si>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</si>
  <si>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</si>
  <si>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</si>
  <si>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</si>
  <si>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</si>
  <si>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</si>
  <si>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</si>
  <si>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</si>
  <si>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</si>
  <si>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</si>
  <si>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</si>
  <si>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</si>
  <si>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</si>
  <si>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</si>
  <si>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</si>
  <si>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</si>
  <si>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</si>
  <si>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</si>
  <si>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</si>
  <si>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</si>
  <si>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</si>
  <si>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</si>
  <si>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</si>
  <si>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</si>
  <si>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</si>
  <si>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</si>
  <si>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</si>
  <si>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</si>
  <si>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</si>
  <si>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</si>
  <si>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</si>
  <si>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</si>
  <si>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</si>
  <si>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</si>
  <si>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</si>
  <si>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</si>
  <si>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</si>
  <si>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</si>
  <si>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</si>
  <si>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</si>
  <si>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</si>
  <si>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</si>
  <si>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</si>
  <si>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</si>
  <si>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</si>
  <si>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</si>
  <si>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</si>
  <si>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</si>
  <si>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</si>
  <si>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</si>
  <si>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</si>
  <si>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</si>
  <si>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</si>
  <si>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</si>
  <si>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</si>
  <si>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</si>
  <si>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</si>
  <si>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</si>
  <si>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</si>
  <si>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</si>
  <si>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</si>
  <si>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</si>
  <si>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</si>
  <si>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</si>
  <si>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</si>
  <si>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</si>
  <si>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</si>
  <si>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</si>
  <si>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</si>
  <si>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</si>
  <si>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</si>
  <si>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</si>
  <si>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</si>
  <si>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</si>
  <si>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</si>
  <si>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</si>
  <si>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</si>
  <si>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</si>
  <si>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</si>
  <si>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</si>
  <si>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</si>
  <si>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</si>
  <si>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</si>
  <si>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</si>
  <si>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</si>
  <si>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</si>
  <si>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</si>
  <si>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</si>
  <si>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</si>
  <si>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</si>
  <si>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</si>
  <si>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</si>
  <si>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</si>
  <si>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</si>
  <si>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</si>
  <si>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</si>
  <si>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</si>
  <si>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</si>
  <si>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</si>
  <si>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</si>
  <si>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</si>
  <si>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</si>
  <si>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</si>
  <si>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</si>
  <si>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</si>
  <si>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</si>
  <si>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</si>
  <si>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</si>
  <si>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</si>
  <si>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</si>
  <si>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</si>
  <si>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</si>
  <si>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</si>
  <si>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</si>
  <si>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</si>
  <si>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</si>
  <si>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</si>
  <si>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</si>
  <si>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</si>
  <si>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</si>
  <si>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</si>
  <si>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</si>
  <si>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</si>
  <si>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</si>
  <si>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</si>
  <si>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</si>
  <si>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</si>
  <si>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</si>
  <si>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</si>
  <si>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</si>
  <si>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</si>
  <si>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</si>
  <si>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</si>
  <si>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</si>
  <si>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</si>
  <si>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</si>
  <si>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</si>
  <si>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</si>
  <si>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</si>
  <si>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</si>
  <si>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</si>
  <si>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</si>
  <si>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</si>
  <si>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</si>
  <si>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</si>
  <si>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</si>
  <si>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</si>
  <si>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</si>
  <si>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</si>
  <si>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</si>
  <si>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</si>
  <si>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</si>
  <si>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</si>
  <si>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</si>
  <si>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</si>
  <si>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</si>
  <si>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</si>
  <si>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</si>
  <si>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</si>
  <si>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</si>
  <si>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</si>
  <si>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</si>
  <si>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</si>
  <si>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</si>
  <si>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</si>
  <si>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</si>
  <si>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</si>
  <si>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</si>
  <si>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</si>
  <si>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</si>
  <si>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</si>
  <si>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</si>
  <si>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</si>
  <si>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</si>
  <si>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</si>
  <si>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</si>
  <si>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</si>
  <si>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</si>
  <si>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</si>
  <si>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</si>
  <si>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</si>
  <si>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</si>
  <si>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</si>
  <si>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</si>
  <si>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</si>
  <si>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</si>
  <si>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</si>
  <si>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</si>
  <si>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</si>
  <si>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</si>
  <si>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</si>
  <si>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</si>
  <si>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</si>
  <si>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</si>
  <si>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</si>
  <si>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</si>
  <si>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</si>
  <si>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</si>
  <si>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</si>
  <si>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</si>
  <si>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</si>
  <si>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</si>
  <si>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</si>
  <si>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</si>
  <si>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</si>
  <si>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</si>
  <si>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</si>
  <si>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</si>
  <si>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</si>
  <si>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</si>
  <si>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</si>
  <si>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</si>
  <si>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</si>
  <si>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</si>
  <si>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</si>
  <si>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</si>
  <si>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</si>
  <si>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</si>
  <si>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</si>
  <si>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</si>
  <si>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</si>
  <si>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</si>
  <si>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</si>
  <si>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</si>
  <si>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</si>
  <si>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</si>
  <si>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</si>
  <si>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</si>
  <si>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</si>
  <si>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</si>
  <si>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</si>
  <si>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</si>
  <si>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</si>
  <si>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</si>
  <si>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</si>
  <si>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</si>
  <si>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</si>
  <si>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</si>
  <si>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</si>
  <si>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</si>
  <si>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</si>
  <si>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</si>
  <si>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</si>
  <si>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</si>
  <si>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</si>
  <si>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</si>
  <si>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</si>
  <si>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</si>
  <si>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</si>
  <si>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</si>
  <si>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</si>
  <si>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</si>
  <si>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</si>
  <si>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</si>
  <si>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</si>
  <si>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</si>
  <si>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</si>
  <si>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</si>
  <si>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</si>
  <si>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</si>
  <si>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</si>
  <si>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</si>
  <si>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</si>
  <si>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</si>
  <si>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</si>
  <si>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</si>
  <si>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</si>
  <si>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</si>
  <si>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</si>
  <si>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</si>
  <si>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</si>
  <si>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</si>
  <si>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</si>
  <si>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</si>
  <si>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</si>
  <si>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</si>
  <si>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</si>
  <si>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</si>
  <si>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</si>
  <si>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</si>
  <si>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</si>
  <si>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</si>
  <si>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</si>
  <si>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</si>
  <si>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</si>
  <si>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</si>
  <si>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</si>
  <si>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</si>
  <si>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</si>
  <si>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</si>
  <si>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</si>
  <si>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</si>
  <si>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</si>
  <si>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</si>
  <si>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</si>
  <si>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</si>
  <si>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</si>
  <si>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</si>
  <si>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</si>
  <si>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</si>
  <si>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</si>
  <si>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</si>
  <si>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</si>
  <si>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</si>
  <si>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</si>
  <si>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</si>
  <si>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</si>
  <si>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</si>
  <si>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</si>
  <si>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</si>
  <si>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</si>
  <si>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</si>
  <si>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</si>
  <si>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</si>
  <si>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</si>
  <si>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</si>
  <si>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</si>
  <si>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</si>
  <si>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</si>
  <si>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</si>
  <si>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</si>
  <si>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</si>
  <si>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</si>
  <si>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</si>
  <si>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</si>
  <si>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</si>
  <si>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</si>
  <si>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</si>
  <si>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</si>
  <si>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</si>
  <si>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</si>
  <si>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</si>
  <si>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</si>
  <si>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</si>
  <si>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</si>
  <si>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</si>
  <si>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</si>
  <si>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</si>
  <si>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</si>
  <si>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</si>
  <si>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</si>
  <si>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</si>
  <si>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</si>
  <si>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</si>
  <si>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</si>
  <si>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</si>
  <si>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</si>
  <si>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</si>
  <si>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</si>
  <si>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</si>
  <si>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</si>
  <si>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</si>
  <si>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</si>
  <si>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</si>
  <si>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</si>
  <si>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</si>
  <si>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</si>
  <si>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</si>
  <si>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</si>
  <si>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</si>
  <si>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</si>
  <si>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</si>
  <si>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</si>
  <si>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</si>
  <si>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</si>
  <si>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</si>
  <si>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</si>
  <si>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</si>
  <si>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</si>
  <si>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</si>
  <si>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</si>
  <si>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</si>
  <si>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</si>
  <si>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</si>
  <si>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</si>
  <si>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</si>
  <si>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</si>
  <si>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</si>
  <si>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</si>
  <si>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</si>
  <si>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</si>
  <si>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</si>
  <si>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</si>
  <si>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</si>
  <si>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</si>
  <si>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</si>
  <si>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</si>
  <si>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</si>
  <si>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</si>
  <si>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</si>
  <si>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</si>
  <si>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</si>
  <si>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</si>
  <si>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</si>
  <si>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</si>
  <si>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</si>
  <si>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</si>
  <si>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</si>
  <si>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</si>
  <si>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</si>
  <si>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</si>
  <si>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</si>
  <si>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</si>
  <si>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</si>
  <si>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</si>
  <si>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</si>
  <si>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</si>
  <si>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</si>
  <si>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</si>
  <si>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</si>
  <si>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</si>
  <si>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</si>
  <si>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</si>
  <si>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</si>
  <si>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</si>
  <si>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</si>
  <si>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</si>
  <si>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</si>
  <si>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</si>
  <si>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</si>
  <si>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</si>
  <si>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</si>
  <si>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</si>
  <si>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</si>
  <si>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</si>
  <si>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</si>
  <si>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</si>
  <si>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</si>
  <si>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</si>
  <si>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</si>
  <si>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</si>
  <si>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</si>
  <si>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</si>
  <si>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</si>
  <si>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</si>
  <si>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</si>
  <si>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</si>
  <si>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</si>
  <si>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</si>
  <si>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</si>
  <si>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</si>
  <si>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</si>
  <si>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</si>
  <si>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</si>
  <si>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</si>
  <si>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</si>
  <si>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</si>
  <si>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</si>
  <si>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</si>
  <si>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</si>
  <si>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</si>
  <si>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</si>
  <si>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</si>
  <si>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</si>
  <si>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</si>
  <si>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</si>
  <si>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</si>
  <si>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</si>
  <si>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</si>
  <si>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</si>
  <si>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</si>
  <si>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</si>
  <si>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</si>
  <si>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</si>
  <si>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</si>
  <si>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</si>
  <si>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</si>
  <si>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</si>
  <si>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</si>
  <si>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</si>
  <si>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</si>
  <si>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</si>
  <si>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</si>
  <si>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</si>
  <si>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</si>
  <si>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</si>
  <si>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</si>
  <si>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</si>
  <si>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</si>
  <si>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</si>
  <si>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</si>
  <si>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</si>
  <si>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</si>
  <si>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</si>
  <si>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</si>
  <si>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</si>
  <si>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</si>
  <si>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</si>
  <si>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</si>
  <si>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</si>
  <si>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</si>
  <si>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</si>
  <si>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</si>
  <si>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</si>
  <si>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</si>
  <si>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</si>
  <si>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</si>
  <si>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</si>
  <si>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</si>
  <si>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</si>
  <si>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</si>
  <si>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</si>
  <si>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</si>
  <si>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</si>
  <si>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</si>
  <si>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</si>
  <si>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</si>
  <si>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</si>
  <si>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</si>
  <si>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</si>
  <si>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</si>
  <si>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</si>
  <si>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</si>
  <si>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</si>
  <si>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</si>
  <si>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</si>
  <si>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</si>
  <si>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</si>
  <si>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</si>
  <si>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</si>
  <si>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</si>
  <si>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</si>
  <si>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</si>
  <si>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</si>
  <si>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</si>
  <si>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</si>
  <si>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</si>
  <si>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</si>
  <si>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</si>
  <si>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</si>
  <si>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</si>
  <si>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</si>
  <si>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</si>
  <si>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</si>
  <si>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</si>
  <si>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</si>
  <si>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</si>
  <si>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</si>
  <si>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</si>
  <si>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</si>
  <si>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</si>
  <si>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</si>
  <si>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</si>
  <si>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</si>
  <si>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</si>
  <si>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</si>
  <si>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</si>
  <si>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</si>
  <si>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</si>
  <si>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</si>
  <si>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</si>
  <si>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</si>
  <si>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</si>
  <si>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</si>
  <si>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</si>
  <si>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</si>
  <si>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</si>
  <si>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</si>
  <si>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</si>
  <si>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</si>
  <si>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</si>
  <si>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</si>
  <si>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</si>
  <si>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</si>
  <si>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</si>
  <si>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</si>
  <si>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</si>
  <si>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</si>
  <si>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</si>
  <si>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</si>
  <si>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</si>
  <si>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</si>
  <si>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</si>
  <si>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</si>
  <si>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</si>
  <si>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</si>
  <si>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</si>
  <si>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</si>
  <si>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</si>
  <si>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</si>
  <si>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</si>
  <si>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</si>
  <si>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</si>
  <si>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</si>
  <si>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</si>
  <si>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</si>
  <si>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</si>
  <si>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</si>
  <si>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</si>
  <si>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</si>
  <si>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</si>
  <si>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</si>
  <si>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</si>
  <si>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</si>
  <si>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</si>
  <si>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</si>
  <si>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</si>
  <si>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</si>
  <si>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</si>
  <si>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</si>
  <si>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</si>
  <si>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</si>
  <si>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</si>
  <si>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</si>
  <si>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</si>
  <si>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</si>
  <si>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</si>
  <si>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</si>
  <si>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</si>
  <si>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</si>
  <si>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</si>
  <si>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</si>
  <si>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</si>
  <si>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</si>
  <si>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</si>
  <si>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</si>
  <si>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</si>
  <si>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</si>
  <si>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</si>
  <si>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</si>
  <si>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</si>
  <si>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</si>
  <si>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</si>
  <si>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</si>
  <si>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</si>
  <si>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</si>
  <si>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</si>
  <si>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</si>
  <si>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</si>
  <si>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</si>
  <si>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</si>
  <si>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</si>
  <si>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</si>
  <si>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</si>
  <si>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</si>
  <si>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</si>
  <si>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</si>
  <si>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</si>
  <si>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</si>
  <si>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</si>
  <si>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</si>
  <si>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</si>
  <si>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</si>
  <si>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</si>
  <si>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</si>
  <si>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</si>
  <si>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</si>
  <si>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</si>
  <si>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</si>
  <si>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</si>
  <si>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</si>
  <si>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</si>
  <si>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</si>
  <si>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</si>
  <si>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</si>
  <si>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</si>
  <si>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</si>
  <si>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</si>
  <si>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</si>
  <si>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</si>
  <si>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</si>
  <si>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</si>
  <si>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</si>
  <si>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</si>
  <si>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</si>
  <si>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</si>
  <si>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</si>
  <si>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</si>
  <si>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</si>
  <si>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</si>
  <si>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</si>
  <si>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</si>
  <si>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</si>
  <si>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</si>
  <si>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</si>
  <si>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</si>
  <si>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</si>
  <si>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</si>
  <si>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</si>
  <si>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</si>
  <si>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</si>
  <si>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</si>
  <si>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</si>
  <si>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</si>
  <si>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</si>
  <si>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</si>
  <si>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</si>
  <si>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</si>
  <si>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</si>
  <si>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</si>
  <si>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</si>
  <si>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</si>
  <si>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</si>
  <si>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</si>
  <si>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</si>
  <si>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</si>
  <si>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</si>
  <si>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</si>
  <si>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</si>
  <si>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</si>
  <si>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</si>
  <si>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</si>
  <si>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</si>
  <si>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</si>
  <si>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</si>
  <si>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</si>
  <si>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</si>
  <si>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</si>
  <si>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</si>
  <si>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</si>
  <si>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</si>
  <si>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</si>
  <si>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</si>
  <si>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</si>
  <si>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</si>
  <si>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</si>
  <si>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</si>
  <si>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</si>
  <si>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</si>
  <si>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</si>
  <si>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</si>
  <si>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</si>
  <si>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</si>
  <si>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</si>
  <si>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</si>
  <si>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</si>
  <si>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</si>
  <si>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</si>
  <si>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</si>
  <si>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</si>
  <si>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</si>
  <si>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</si>
  <si>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</si>
  <si>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</si>
  <si>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</si>
  <si>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</si>
  <si>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</si>
  <si>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</si>
  <si>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</si>
  <si>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</si>
  <si>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</si>
  <si>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</si>
  <si>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</si>
  <si>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</si>
  <si>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</si>
  <si>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</si>
  <si>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</si>
  <si>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</si>
  <si>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</si>
  <si>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</si>
  <si>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</si>
  <si>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</si>
  <si>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</si>
  <si>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</si>
  <si>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</si>
  <si>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</si>
  <si>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</si>
  <si>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</si>
  <si>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</si>
  <si>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</si>
  <si>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</si>
  <si>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</si>
  <si>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</si>
  <si>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</si>
  <si>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</si>
  <si>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</si>
  <si>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</si>
  <si>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</si>
  <si>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</si>
  <si>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</si>
  <si>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</si>
  <si>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</si>
  <si>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</si>
  <si>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</si>
  <si>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</si>
  <si>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</si>
  <si>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</si>
  <si>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</si>
  <si>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</si>
  <si>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</si>
  <si>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</si>
  <si>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</si>
  <si>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</si>
  <si>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</si>
  <si>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</si>
  <si>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</si>
  <si>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</si>
  <si>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</si>
  <si>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</si>
  <si>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</si>
  <si>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</si>
  <si>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</si>
  <si>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</si>
  <si>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</si>
  <si>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</si>
  <si>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</si>
  <si>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</si>
  <si>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</si>
  <si>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</si>
  <si>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</si>
  <si>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</si>
  <si>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</si>
  <si>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</si>
  <si>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</si>
  <si>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</si>
  <si>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</si>
  <si>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</si>
  <si>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</si>
  <si>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</si>
  <si>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</si>
  <si>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</si>
  <si>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</si>
  <si>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</si>
  <si>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</si>
  <si>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</si>
  <si>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</si>
  <si>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</si>
  <si>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</si>
  <si>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</si>
  <si>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</si>
  <si>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</si>
  <si>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</si>
  <si>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</si>
  <si>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</si>
  <si>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</si>
  <si>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</si>
  <si>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</si>
  <si>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</si>
  <si>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</si>
  <si>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</si>
  <si>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</si>
  <si>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</si>
  <si>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</si>
  <si>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</si>
  <si>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</si>
  <si>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</si>
  <si>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</si>
  <si>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</si>
  <si>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</si>
  <si>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</si>
  <si>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</si>
  <si>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</si>
  <si>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</si>
  <si>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</si>
  <si>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</si>
  <si>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</si>
  <si>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</si>
  <si>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</si>
  <si>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</si>
  <si>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</si>
  <si>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</si>
  <si>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</si>
  <si>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</si>
  <si>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</si>
  <si>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</si>
  <si>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</si>
  <si>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</si>
  <si>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</si>
  <si>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</si>
  <si>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</si>
  <si>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</si>
  <si>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</si>
  <si>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</si>
  <si>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</si>
  <si>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</si>
  <si>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</si>
  <si>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</si>
  <si>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</si>
  <si>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</si>
  <si>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</si>
  <si>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</si>
  <si>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</si>
  <si>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</si>
  <si>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</si>
  <si>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</si>
  <si>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</si>
  <si>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</si>
  <si>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</si>
  <si>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</si>
  <si>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</si>
  <si>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</si>
  <si>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</si>
  <si>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</si>
  <si>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</si>
  <si>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</si>
  <si>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</si>
  <si>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</si>
  <si>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</si>
  <si>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</si>
  <si>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</si>
  <si>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</si>
  <si>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</si>
  <si>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</si>
  <si>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</si>
  <si>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</si>
  <si>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</si>
  <si>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</si>
  <si>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</si>
  <si>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</si>
  <si>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</si>
  <si>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</si>
  <si>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</si>
  <si>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</si>
  <si>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</si>
  <si>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</si>
  <si>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</si>
  <si>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</si>
  <si>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</si>
  <si>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</si>
  <si>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</si>
  <si>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</si>
  <si>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</si>
  <si>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</si>
  <si>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</si>
  <si>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</si>
  <si>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</si>
  <si>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</si>
  <si>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</si>
  <si>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</si>
  <si>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</si>
  <si>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</si>
  <si>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</si>
  <si>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</si>
  <si>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</si>
  <si>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</si>
  <si>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</si>
  <si>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</si>
  <si>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</si>
  <si>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</si>
  <si>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</si>
  <si>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</si>
  <si>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</si>
  <si>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</si>
  <si>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</si>
  <si>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</si>
  <si>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</si>
  <si>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</si>
  <si>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</si>
  <si>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</si>
  <si>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</si>
  <si>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</si>
  <si>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</si>
  <si>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</si>
  <si>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</si>
  <si>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</si>
  <si>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</si>
  <si>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</si>
  <si>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</si>
  <si>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</si>
  <si>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</si>
  <si>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</si>
  <si>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</si>
  <si>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</si>
  <si>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</si>
  <si>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</si>
  <si>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</si>
  <si>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</si>
  <si>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</si>
  <si>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</si>
  <si>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</si>
  <si>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</si>
  <si>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</si>
  <si>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</si>
  <si>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</si>
  <si>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</si>
  <si>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</si>
  <si>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</si>
  <si>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</si>
  <si>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</si>
  <si>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</si>
  <si>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</si>
  <si>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</si>
  <si>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</si>
  <si>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</si>
  <si>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</si>
  <si>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</si>
  <si>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</si>
  <si>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</si>
  <si>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</si>
  <si>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</si>
  <si>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</si>
  <si>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</si>
  <si>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</si>
  <si>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</si>
  <si>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</si>
  <si>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</si>
  <si>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</si>
  <si>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</si>
  <si>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</si>
  <si>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</si>
  <si>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</si>
  <si>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</si>
  <si>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</si>
  <si>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</si>
  <si>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</si>
  <si>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</si>
  <si>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</si>
  <si>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</si>
  <si>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</si>
  <si>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</si>
  <si>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</si>
  <si>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</si>
  <si>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</si>
  <si>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</si>
  <si>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</si>
  <si>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</si>
  <si>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</si>
  <si>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</si>
  <si>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</si>
  <si>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</si>
  <si>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</si>
  <si>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</si>
  <si>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</si>
  <si>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</si>
  <si>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</si>
  <si>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</si>
  <si>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</si>
  <si>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</si>
  <si>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</si>
  <si>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</si>
  <si>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</si>
  <si>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</si>
  <si>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</si>
  <si>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</si>
  <si>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</si>
  <si>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</si>
  <si>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</si>
  <si>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</si>
  <si>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</si>
  <si>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</si>
  <si>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</si>
  <si>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</si>
  <si>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</si>
  <si>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</si>
  <si>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</si>
  <si>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</si>
  <si>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</si>
  <si>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</si>
  <si>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</si>
  <si>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</si>
  <si>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</si>
  <si>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</si>
  <si>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</si>
  <si>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</si>
  <si>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</si>
  <si>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</si>
  <si>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</si>
  <si>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</si>
  <si>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</si>
  <si>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</si>
  <si>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</si>
  <si>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</si>
  <si>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</si>
  <si>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</si>
  <si>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</si>
  <si>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</si>
  <si>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</si>
  <si>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</si>
  <si>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</si>
  <si>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</si>
  <si>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</si>
  <si>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</si>
  <si>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</si>
  <si>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</si>
  <si>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</si>
  <si>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</si>
  <si>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</si>
  <si>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</si>
  <si>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</si>
  <si>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</si>
  <si>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</si>
  <si>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</si>
  <si>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</si>
  <si>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</si>
  <si>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</si>
  <si>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</si>
  <si>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</si>
  <si>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</si>
  <si>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</si>
  <si>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</si>
  <si>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</si>
  <si>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</si>
  <si>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</si>
  <si>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</si>
  <si>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</si>
  <si>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</si>
  <si>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</si>
  <si>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</si>
  <si>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</si>
  <si>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</si>
  <si>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</si>
  <si>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</si>
  <si>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</si>
  <si>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</si>
  <si>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</si>
  <si>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</si>
  <si>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</si>
  <si>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</si>
  <si>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</si>
  <si>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</si>
  <si>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</si>
  <si>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</si>
  <si>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</si>
  <si>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</si>
  <si>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</si>
  <si>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</si>
  <si>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</si>
  <si>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</si>
  <si>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</si>
  <si>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</si>
  <si>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</si>
  <si>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</si>
  <si>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</si>
  <si>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</si>
  <si>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</si>
  <si>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</si>
  <si>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</si>
  <si>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</si>
  <si>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</si>
  <si>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</si>
  <si>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</si>
  <si>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</si>
  <si>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</si>
  <si>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</si>
  <si>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</si>
  <si>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</si>
  <si>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</si>
  <si>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</si>
  <si>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</si>
  <si>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</si>
  <si>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</si>
  <si>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</si>
  <si>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</si>
  <si>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</si>
  <si>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</si>
  <si>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</si>
  <si>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</si>
  <si>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</si>
  <si>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</si>
  <si>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</si>
  <si>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</si>
  <si>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</si>
  <si>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</si>
  <si>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</si>
  <si>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</si>
  <si>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</si>
  <si>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</si>
  <si>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</si>
  <si>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</si>
  <si>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</si>
  <si>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</si>
  <si>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</si>
  <si>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</si>
  <si>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</si>
  <si>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</si>
  <si>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</si>
  <si>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</si>
  <si>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</si>
  <si>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</si>
  <si>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</si>
  <si>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</si>
  <si>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</si>
  <si>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</si>
  <si>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</si>
  <si>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</si>
  <si>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</si>
  <si>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</si>
  <si>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</si>
  <si>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</si>
  <si>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</si>
  <si>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</si>
  <si>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</si>
  <si>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</si>
  <si>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</si>
  <si>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</si>
  <si>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</si>
  <si>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</si>
  <si>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</si>
  <si>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</si>
  <si>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</si>
  <si>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</si>
  <si>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</si>
  <si>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</si>
  <si>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</si>
  <si>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</si>
  <si>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</si>
  <si>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</si>
  <si>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</si>
  <si>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</si>
  <si>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</si>
  <si>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</si>
  <si>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</si>
  <si>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</si>
  <si>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</si>
  <si>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</si>
  <si>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</si>
  <si>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</si>
  <si>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</si>
  <si>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</si>
  <si>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</si>
  <si>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</si>
  <si>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</si>
  <si>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</si>
  <si>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</si>
  <si>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</si>
  <si>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</si>
  <si>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</si>
  <si>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</si>
  <si>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</si>
  <si>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</si>
  <si>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</si>
  <si>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</si>
  <si>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</si>
  <si>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</si>
  <si>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</si>
  <si>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</si>
  <si>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</si>
  <si>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</si>
  <si>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</si>
  <si>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</si>
  <si>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</si>
  <si>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</si>
  <si>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</si>
  <si>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</si>
  <si>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</si>
  <si>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</si>
  <si>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</si>
  <si>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</si>
  <si>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</si>
  <si>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</si>
  <si>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</si>
  <si>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</si>
  <si>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</si>
  <si>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</si>
  <si>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</si>
  <si>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</si>
  <si>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</si>
  <si>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</si>
  <si>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</si>
  <si>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</si>
  <si>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</si>
  <si>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</si>
  <si>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</si>
  <si>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</si>
  <si>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</si>
  <si>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</si>
  <si>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</si>
  <si>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</si>
  <si>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</si>
  <si>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</si>
  <si>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</si>
  <si>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</si>
  <si>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</si>
  <si>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</si>
  <si>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</si>
  <si>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</si>
  <si>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</si>
  <si>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</si>
  <si>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</si>
  <si>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</si>
  <si>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</si>
  <si>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</si>
  <si>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</si>
  <si>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</si>
  <si>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</si>
  <si>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</si>
  <si>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</si>
  <si>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</si>
  <si>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</si>
  <si>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</si>
  <si>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</si>
  <si>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</si>
  <si>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</si>
  <si>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</si>
  <si>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</si>
  <si>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</si>
  <si>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</si>
  <si>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</si>
  <si>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</si>
  <si>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</si>
  <si>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</si>
  <si>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</si>
  <si>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</si>
  <si>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</si>
  <si>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</si>
  <si>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</si>
  <si>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</si>
  <si>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</si>
  <si>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</si>
  <si>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</si>
  <si>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</si>
  <si>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</si>
  <si>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</si>
  <si>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</si>
  <si>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</si>
  <si>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</si>
  <si>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</si>
  <si>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</si>
  <si>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</si>
  <si>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</si>
  <si>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</si>
  <si>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</si>
  <si>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</si>
  <si>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</si>
  <si>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</si>
  <si>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</si>
  <si>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</si>
  <si>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</si>
  <si>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</si>
  <si>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</si>
  <si>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</si>
  <si>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</si>
  <si>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</si>
  <si>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</si>
  <si>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</si>
  <si>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</si>
  <si>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</si>
  <si>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</si>
  <si>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</si>
  <si>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</si>
  <si>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</si>
  <si>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</si>
  <si>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</si>
  <si>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</si>
  <si>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</si>
  <si>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</si>
  <si>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</si>
  <si>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</si>
  <si>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</si>
  <si>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</si>
  <si>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</si>
  <si>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</si>
  <si>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</si>
  <si>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</si>
  <si>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</si>
  <si>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</si>
  <si>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</si>
  <si>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</si>
  <si>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</si>
  <si>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</si>
  <si>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</si>
  <si>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</si>
  <si>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</si>
  <si>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</si>
  <si>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</si>
  <si>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</si>
  <si>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</si>
  <si>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</si>
  <si>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</si>
  <si>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</si>
  <si>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</si>
  <si>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</si>
  <si>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</si>
  <si>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</si>
  <si>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</si>
  <si>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</si>
  <si>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</si>
  <si>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</si>
  <si>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</si>
  <si>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</si>
  <si>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</si>
  <si>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</si>
  <si>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</si>
  <si>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</si>
  <si>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</si>
  <si>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</si>
  <si>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</si>
  <si>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</si>
  <si>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</si>
  <si>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</si>
  <si>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</si>
  <si>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</si>
  <si>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</si>
  <si>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</si>
  <si>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</si>
  <si>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</si>
  <si>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</si>
  <si>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</si>
  <si>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</si>
  <si>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</si>
  <si>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</si>
  <si>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</si>
  <si>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</si>
  <si>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</si>
  <si>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</si>
  <si>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</si>
  <si>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</si>
  <si>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</si>
  <si>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</si>
  <si>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</si>
  <si>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</si>
  <si>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</si>
  <si>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</si>
  <si>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</si>
  <si>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</si>
  <si>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</si>
  <si>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</si>
  <si>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</si>
  <si>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</si>
  <si>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</si>
  <si>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</si>
  <si>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</si>
  <si>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</si>
  <si>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</si>
  <si>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</si>
  <si>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</si>
  <si>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</si>
  <si>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</si>
  <si>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</si>
  <si>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</si>
  <si>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</si>
  <si>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</si>
  <si>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</si>
  <si>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</si>
  <si>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</si>
  <si>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</si>
  <si>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</si>
  <si>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</si>
  <si>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</si>
  <si>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</si>
  <si>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</si>
  <si>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</si>
  <si>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</si>
  <si>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</si>
  <si>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</si>
  <si>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</si>
  <si>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</si>
  <si>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</si>
  <si>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</si>
  <si>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</si>
  <si>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</si>
  <si>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</si>
  <si>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</si>
  <si>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</si>
  <si>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</si>
  <si>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</si>
  <si>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</si>
  <si>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</si>
  <si>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</si>
  <si>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</si>
  <si>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</si>
  <si>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</si>
  <si>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</si>
  <si>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</si>
  <si>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</si>
  <si>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</si>
  <si>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</si>
  <si>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</si>
  <si>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</si>
  <si>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</si>
  <si>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</si>
  <si>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</si>
  <si>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</si>
  <si>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</si>
  <si>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</si>
  <si>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</si>
  <si>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</si>
  <si>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</si>
  <si>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</si>
  <si>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</si>
  <si>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</si>
  <si>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</si>
  <si>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</si>
  <si>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</si>
  <si>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</si>
  <si>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</si>
  <si>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</si>
  <si>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</si>
  <si>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</si>
  <si>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</si>
  <si>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</si>
  <si>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</si>
  <si>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</si>
  <si>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</si>
  <si>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</si>
  <si>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</si>
  <si>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</si>
  <si>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</si>
  <si>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</si>
  <si>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</si>
  <si>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</si>
  <si>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</si>
  <si>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</si>
  <si>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</si>
  <si>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</si>
  <si>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</si>
  <si>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</si>
  <si>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</si>
  <si>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</si>
  <si>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</si>
  <si>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</si>
  <si>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</si>
  <si>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</si>
  <si>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</si>
  <si>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</si>
  <si>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</si>
  <si>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</si>
  <si>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</si>
  <si>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</si>
  <si>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</si>
  <si>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</si>
  <si>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</si>
  <si>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</si>
  <si>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</si>
  <si>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</si>
  <si>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</si>
  <si>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</si>
  <si>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</si>
  <si>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</si>
  <si>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</si>
  <si>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</si>
  <si>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</si>
  <si>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</si>
  <si>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</si>
  <si>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</si>
  <si>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</si>
  <si>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</si>
  <si>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</si>
  <si>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</si>
  <si>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</si>
  <si>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</si>
  <si>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</si>
  <si>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</si>
  <si>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</si>
  <si>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</si>
  <si>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</si>
  <si>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</si>
  <si>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</si>
  <si>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</si>
  <si>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</si>
  <si>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</si>
  <si>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</si>
  <si>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</si>
  <si>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</si>
  <si>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</si>
  <si>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</si>
  <si>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</si>
  <si>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</si>
  <si>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</si>
  <si>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</si>
  <si>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</si>
  <si>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</si>
  <si>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</si>
  <si>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</si>
  <si>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</si>
  <si>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</si>
  <si>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</si>
  <si>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</si>
  <si>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</si>
  <si>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</si>
  <si>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</si>
  <si>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</si>
  <si>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</si>
  <si>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</si>
  <si>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</si>
  <si>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</si>
  <si>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</si>
  <si>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</si>
  <si>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</si>
  <si>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</si>
  <si>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</si>
  <si>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</si>
  <si>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</si>
  <si>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</si>
  <si>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</si>
  <si>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</si>
  <si>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</si>
  <si>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</si>
  <si>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</si>
  <si>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</si>
  <si>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</si>
  <si>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</si>
  <si>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</si>
  <si>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</si>
  <si>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</si>
  <si>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</si>
  <si>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</si>
  <si>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</si>
  <si>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</si>
  <si>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</si>
  <si>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</si>
  <si>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</si>
  <si>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</si>
  <si>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</si>
  <si>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</si>
  <si>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</si>
  <si>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</si>
  <si>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</si>
  <si>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</si>
  <si>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</si>
  <si>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</si>
  <si>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</si>
  <si>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</si>
  <si>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</si>
  <si>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</si>
  <si>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</si>
  <si>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</si>
  <si>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</si>
  <si>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</si>
  <si>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</si>
  <si>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</si>
  <si>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</si>
  <si>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</si>
  <si>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</si>
  <si>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</si>
  <si>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</si>
  <si>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</si>
  <si>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</si>
  <si>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</si>
  <si>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</si>
  <si>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</si>
  <si>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</si>
  <si>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</si>
  <si>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</si>
  <si>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</si>
  <si>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</si>
  <si>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</si>
  <si>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</si>
  <si>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</si>
  <si>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</si>
  <si>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</si>
  <si>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</si>
  <si>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</si>
  <si>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</si>
  <si>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</si>
  <si>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</si>
  <si>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</si>
  <si>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</si>
  <si>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</si>
  <si>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</si>
  <si>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</si>
  <si>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</si>
  <si>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</si>
  <si>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</si>
  <si>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</si>
  <si>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</si>
  <si>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</si>
  <si>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</si>
  <si>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</si>
  <si>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</si>
  <si>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</si>
  <si>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</si>
  <si>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</si>
  <si>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</si>
  <si>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</si>
  <si>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</si>
  <si>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</si>
  <si>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</si>
  <si>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</si>
  <si>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</si>
  <si>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</si>
  <si>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</si>
  <si>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</si>
  <si>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</si>
  <si>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</si>
  <si>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</si>
  <si>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</si>
  <si>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</si>
  <si>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</si>
  <si>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</si>
  <si>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</si>
  <si>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</si>
  <si>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</si>
  <si>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</si>
  <si>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</si>
  <si>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</si>
  <si>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</si>
  <si>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</si>
  <si>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</si>
  <si>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</si>
  <si>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</si>
  <si>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</si>
  <si>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</si>
  <si>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</si>
  <si>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</si>
  <si>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</si>
  <si>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</si>
  <si>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</si>
  <si>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</si>
  <si>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</si>
  <si>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</si>
  <si>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</si>
  <si>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</si>
  <si>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</si>
  <si>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</si>
  <si>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</si>
  <si>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</si>
  <si>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</si>
  <si>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</si>
  <si>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</si>
  <si>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</si>
  <si>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</si>
  <si>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</si>
  <si>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</si>
  <si>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</si>
  <si>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</si>
  <si>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</si>
  <si>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</si>
  <si>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</si>
  <si>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</si>
  <si>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</si>
  <si>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</si>
  <si>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</si>
  <si>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</si>
  <si>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</si>
  <si>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</si>
  <si>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</si>
  <si>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</si>
  <si>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</si>
  <si>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</si>
  <si>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</si>
  <si>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</si>
  <si>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</si>
  <si>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</si>
  <si>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</si>
  <si>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</si>
  <si>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</si>
  <si>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</si>
  <si>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</si>
  <si>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</si>
  <si>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</si>
  <si>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</si>
  <si>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</si>
  <si>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</si>
  <si>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</si>
  <si>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</si>
  <si>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</si>
  <si>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</si>
  <si>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</si>
  <si>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</si>
  <si>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</si>
  <si>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</si>
  <si>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</si>
  <si>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</si>
  <si>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</si>
  <si>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</si>
  <si>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</si>
  <si>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</si>
  <si>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</si>
  <si>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</si>
  <si>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</si>
  <si>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</si>
  <si>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</si>
  <si>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</si>
  <si>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</si>
  <si>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</si>
  <si>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</si>
  <si>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</si>
  <si>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</si>
  <si>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</si>
  <si>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</si>
  <si>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</si>
  <si>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</si>
  <si>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</si>
  <si>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</si>
  <si>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</si>
  <si>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</si>
  <si>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</si>
  <si>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</si>
  <si>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</si>
  <si>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</si>
  <si>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</si>
  <si>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</si>
  <si>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</si>
  <si>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</si>
  <si>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</si>
  <si>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</si>
  <si>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</si>
  <si>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</si>
  <si>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</si>
  <si>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</si>
  <si>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</si>
  <si>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</si>
  <si>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</si>
  <si>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</si>
  <si>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</si>
  <si>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</si>
  <si>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</si>
  <si>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</si>
  <si>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</si>
  <si>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</si>
  <si>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</si>
  <si>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</si>
  <si>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</si>
  <si>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</si>
  <si>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</si>
  <si>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</si>
  <si>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</si>
  <si>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</si>
  <si>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</si>
  <si>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</si>
  <si>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</si>
  <si>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</si>
  <si>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</si>
  <si>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</si>
  <si>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</si>
  <si>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</si>
  <si>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</si>
  <si>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</si>
  <si>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</si>
  <si>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</si>
  <si>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</si>
  <si>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</si>
  <si>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</si>
  <si>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</si>
  <si>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</si>
  <si>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</si>
  <si>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</si>
  <si>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</si>
  <si>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</si>
  <si>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</si>
  <si>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</si>
  <si>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</si>
  <si>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</si>
  <si>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</si>
  <si>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</si>
  <si>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</si>
  <si>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</si>
  <si>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</si>
  <si>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</si>
  <si>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</si>
  <si>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</si>
  <si>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</si>
  <si>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</si>
  <si>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</si>
  <si>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</si>
  <si>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</si>
  <si>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</si>
  <si>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</si>
  <si>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</si>
  <si>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</si>
  <si>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</si>
  <si>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</si>
  <si>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</si>
  <si>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</si>
  <si>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</si>
  <si>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</si>
  <si>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</si>
  <si>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</si>
  <si>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</si>
  <si>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</si>
  <si>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</si>
  <si>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</si>
  <si>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</si>
  <si>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</si>
  <si>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</si>
  <si>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</si>
  <si>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</si>
  <si>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</si>
  <si>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</si>
  <si>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</si>
  <si>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</si>
  <si>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</si>
  <si>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</si>
  <si>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</si>
  <si>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</si>
  <si>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</si>
  <si>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</si>
  <si>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</si>
  <si>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</si>
  <si>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</si>
  <si>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</si>
  <si>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</si>
  <si>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</si>
  <si>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</si>
  <si>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</si>
  <si>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</si>
  <si>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</si>
  <si>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</si>
  <si>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</si>
  <si>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</si>
  <si>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</si>
  <si>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</si>
  <si>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</si>
  <si>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</si>
  <si>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</si>
  <si>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</si>
  <si>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</si>
  <si>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</si>
  <si>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</si>
  <si>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</si>
  <si>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</si>
  <si>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</si>
  <si>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</si>
  <si>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</si>
  <si>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</si>
  <si>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</si>
  <si>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</si>
  <si>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</si>
  <si>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</si>
  <si>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</si>
  <si>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</si>
  <si>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</si>
  <si>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</si>
  <si>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</si>
  <si>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</si>
  <si>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</si>
  <si>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</si>
  <si>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</si>
  <si>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</si>
  <si>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</si>
  <si>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</si>
  <si>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</si>
  <si>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</si>
  <si>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</si>
  <si>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</si>
  <si>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</si>
  <si>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</si>
  <si>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</si>
  <si>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</si>
  <si>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</si>
  <si>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</si>
  <si>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</si>
  <si>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</si>
  <si>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</si>
  <si>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</si>
  <si>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</si>
  <si>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</si>
  <si>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</si>
  <si>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</si>
  <si>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</si>
  <si>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</si>
  <si>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</si>
  <si>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</si>
  <si>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</si>
  <si>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</si>
  <si>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</si>
  <si>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</si>
  <si>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</si>
  <si>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</si>
  <si>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</si>
  <si>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</si>
  <si>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</si>
  <si>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</si>
  <si>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</si>
  <si>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</si>
  <si>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</si>
  <si>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</si>
  <si>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</si>
  <si>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</si>
  <si>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</si>
  <si>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</si>
  <si>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</si>
  <si>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</si>
  <si>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</si>
  <si>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</si>
  <si>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</si>
  <si>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</si>
  <si>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</si>
  <si>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</si>
  <si>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</si>
  <si>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</si>
  <si>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</si>
  <si>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</si>
  <si>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</si>
  <si>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</si>
  <si>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</si>
  <si>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</si>
  <si>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</si>
  <si>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</si>
  <si>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</si>
  <si>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</si>
  <si>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</si>
  <si>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</si>
  <si>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</si>
  <si>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</si>
  <si>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</si>
  <si>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</si>
  <si>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</si>
  <si>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</si>
  <si>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</si>
  <si>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</si>
  <si>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</si>
  <si>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</si>
  <si>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</si>
  <si>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</si>
  <si>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</si>
  <si>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</si>
  <si>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</si>
  <si>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</si>
  <si>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</si>
  <si>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</si>
  <si>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</si>
  <si>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</si>
  <si>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</si>
  <si>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</si>
  <si>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</si>
  <si>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</si>
  <si>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</si>
  <si>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</si>
  <si>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</si>
  <si>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</si>
  <si>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</si>
  <si>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</si>
  <si>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</si>
  <si>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</si>
  <si>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</si>
  <si>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</si>
  <si>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</si>
  <si>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</si>
  <si>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</si>
  <si>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</si>
  <si>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</si>
  <si>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</si>
  <si>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</si>
  <si>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</si>
  <si>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</si>
  <si>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</si>
  <si>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</si>
  <si>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</si>
  <si>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</si>
  <si>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</si>
  <si>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</si>
  <si>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</si>
  <si>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</si>
  <si>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</si>
  <si>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</si>
  <si>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</si>
  <si>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</si>
  <si>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</si>
  <si>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</si>
  <si>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</si>
  <si>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</si>
  <si>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</si>
  <si>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</si>
  <si>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</si>
  <si>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</si>
  <si>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</si>
  <si>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</si>
  <si>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</si>
  <si>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</si>
  <si>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</si>
  <si>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</si>
  <si>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</si>
  <si>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</si>
  <si>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</si>
  <si>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</si>
  <si>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</si>
  <si>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</si>
  <si>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</si>
  <si>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</si>
  <si>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</si>
  <si>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</si>
  <si>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</si>
  <si>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</si>
  <si>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</si>
  <si>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</si>
  <si>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</si>
  <si>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</si>
  <si>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</si>
  <si>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</si>
  <si>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</si>
  <si>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</si>
  <si>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</si>
  <si>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</si>
  <si>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</si>
  <si>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</si>
  <si>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</si>
  <si>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</si>
  <si>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</si>
  <si>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</si>
  <si>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</si>
  <si>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</si>
  <si>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</si>
  <si>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</si>
  <si>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</si>
  <si>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</si>
  <si>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</si>
  <si>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</si>
  <si>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</si>
  <si>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</si>
  <si>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</si>
  <si>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</si>
  <si>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</si>
  <si>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</si>
  <si>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</si>
  <si>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</si>
  <si>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</si>
  <si>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</si>
  <si>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</si>
  <si>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</si>
  <si>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</si>
  <si>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</si>
  <si>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</si>
  <si>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</si>
  <si>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</si>
  <si>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</si>
  <si>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</si>
  <si>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</si>
  <si>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</si>
  <si>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</si>
  <si>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</si>
  <si>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</si>
  <si>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</si>
  <si>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</si>
  <si>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</si>
  <si>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</si>
  <si>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</si>
  <si>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</si>
  <si>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</si>
  <si>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</si>
  <si>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</si>
  <si>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</si>
  <si>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</si>
  <si>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</si>
  <si>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</si>
  <si>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</si>
  <si>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</si>
  <si>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</si>
  <si>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</si>
  <si>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</si>
  <si>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</si>
  <si>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</si>
  <si>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</si>
  <si>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</si>
  <si>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</si>
  <si>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</si>
  <si>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</si>
  <si>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</si>
  <si>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</si>
  <si>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</si>
  <si>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</si>
  <si>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</si>
  <si>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</si>
  <si>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</si>
  <si>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</si>
  <si>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</si>
  <si>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</si>
  <si>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</si>
  <si>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</si>
  <si>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</si>
  <si>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</si>
  <si>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</si>
  <si>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</si>
  <si>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</si>
  <si>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</si>
  <si>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</si>
  <si>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</si>
  <si>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</si>
  <si>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</si>
  <si>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</si>
  <si>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</si>
  <si>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</si>
  <si>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</si>
  <si>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</si>
  <si>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</si>
  <si>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</si>
  <si>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</si>
  <si>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</si>
  <si>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</si>
  <si>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</si>
  <si>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</si>
  <si>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</si>
  <si>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</si>
  <si>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</si>
  <si>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</si>
  <si>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</si>
  <si>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</si>
  <si>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</si>
  <si>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</si>
  <si>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</si>
  <si>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</si>
  <si>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</si>
  <si>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</si>
  <si>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</si>
  <si>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</si>
  <si>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</si>
  <si>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</si>
  <si>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</si>
  <si>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</si>
  <si>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</si>
  <si>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</si>
  <si>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</si>
  <si>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</si>
  <si>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</si>
  <si>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</si>
  <si>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</si>
  <si>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</si>
  <si>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</si>
  <si>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</si>
  <si>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</si>
  <si>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</si>
  <si>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</si>
  <si>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</si>
  <si>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</si>
  <si>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</si>
  <si>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</si>
  <si>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</si>
  <si>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</si>
  <si>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</si>
  <si>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</si>
  <si>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</si>
  <si>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</si>
  <si>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</si>
  <si>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</si>
  <si>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</si>
  <si>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</si>
  <si>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</si>
  <si>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</si>
  <si>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</si>
  <si>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</si>
  <si>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</si>
  <si>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</si>
  <si>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</si>
  <si>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</si>
  <si>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</si>
  <si>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</si>
  <si>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</si>
  <si>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</si>
  <si>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</si>
  <si>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</si>
  <si>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</si>
  <si>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</si>
  <si>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</si>
  <si>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</si>
  <si>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</si>
  <si>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</si>
  <si>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</si>
  <si>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</si>
  <si>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</si>
  <si>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</si>
  <si>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</si>
  <si>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</si>
  <si>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</si>
  <si>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</si>
  <si>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</si>
  <si>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</si>
  <si>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</si>
  <si>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</si>
  <si>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</si>
  <si>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</si>
  <si>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</si>
  <si>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</si>
  <si>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</si>
  <si>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</si>
  <si>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</si>
  <si>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</si>
  <si>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</si>
  <si>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</si>
  <si>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</si>
  <si>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</si>
  <si>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</si>
  <si>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</si>
  <si>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</si>
  <si>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</si>
  <si>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</si>
  <si>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</si>
  <si>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</si>
  <si>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</si>
  <si>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</si>
  <si>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</si>
  <si>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</si>
  <si>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</si>
  <si>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</si>
  <si>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</si>
  <si>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</si>
  <si>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</si>
  <si>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</si>
  <si>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</si>
  <si>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</si>
  <si>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</si>
  <si>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</si>
  <si>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</si>
  <si>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</si>
  <si>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</si>
  <si>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</si>
  <si>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</si>
  <si>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</si>
  <si>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</si>
  <si>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</si>
  <si>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</si>
  <si>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</si>
  <si>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</si>
  <si>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</si>
  <si>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</si>
  <si>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</si>
  <si>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</si>
  <si>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</si>
  <si>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</si>
  <si>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</si>
  <si>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</si>
  <si>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</si>
  <si>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</si>
  <si>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</si>
  <si>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</si>
  <si>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</si>
  <si>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</si>
  <si>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</si>
  <si>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</si>
  <si>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</si>
  <si>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</si>
  <si>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</si>
  <si>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</si>
  <si>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</si>
  <si>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</si>
  <si>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</si>
  <si>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</si>
  <si>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</si>
  <si>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</si>
  <si>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</si>
  <si>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</si>
  <si>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</si>
  <si>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</si>
  <si>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</si>
  <si>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</si>
  <si>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</si>
  <si>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</si>
  <si>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</si>
  <si>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</si>
  <si>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</si>
  <si>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</si>
  <si>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</si>
  <si>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</si>
  <si>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</si>
  <si>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</si>
  <si>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</si>
  <si>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</si>
  <si>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</si>
  <si>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</si>
  <si>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</si>
  <si>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</si>
  <si>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</si>
  <si>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</si>
  <si>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</si>
  <si>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</si>
  <si>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</si>
  <si>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</si>
  <si>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</si>
  <si>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</si>
  <si>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</si>
  <si>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</si>
  <si>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</si>
  <si>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</si>
  <si>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</si>
  <si>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</si>
  <si>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</si>
  <si>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</si>
  <si>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</si>
  <si>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</si>
  <si>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</si>
  <si>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</si>
  <si>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</si>
  <si>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</si>
  <si>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</si>
  <si>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</si>
  <si>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</si>
  <si>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</si>
  <si>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</si>
  <si>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</si>
  <si>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</si>
  <si>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</si>
  <si>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</si>
  <si>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</si>
  <si>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</si>
  <si>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</si>
  <si>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</si>
  <si>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</si>
  <si>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</si>
  <si>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</si>
  <si>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</si>
  <si>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</si>
  <si>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</si>
  <si>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</si>
  <si>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</si>
  <si>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</si>
  <si>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</si>
  <si>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</si>
  <si>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</si>
  <si>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</si>
  <si>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</si>
  <si>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</si>
  <si>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</si>
  <si>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</si>
  <si>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</si>
  <si>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</si>
  <si>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</si>
  <si>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</si>
  <si>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</si>
  <si>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</si>
  <si>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</si>
  <si>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</si>
  <si>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</si>
  <si>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</si>
  <si>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</si>
  <si>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</si>
  <si>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</si>
  <si>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</si>
  <si>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</si>
  <si>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</si>
  <si>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</si>
  <si>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</si>
  <si>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</si>
  <si>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</si>
  <si>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</si>
  <si>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</si>
  <si>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</si>
  <si>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</si>
  <si>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</si>
  <si>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</si>
  <si>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</si>
  <si>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</si>
  <si>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</si>
  <si>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</si>
  <si>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</si>
  <si>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</si>
  <si>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</si>
  <si>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</si>
  <si>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</si>
  <si>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</si>
  <si>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</si>
  <si>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</si>
  <si>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</si>
  <si>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</si>
  <si>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</si>
  <si>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</si>
  <si>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</si>
  <si>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</si>
  <si>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</si>
  <si>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</si>
  <si>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</si>
  <si>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</si>
  <si>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</si>
  <si>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</si>
  <si>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</si>
  <si>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</si>
  <si>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</si>
  <si>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</si>
  <si>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</si>
  <si>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</si>
  <si>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</si>
  <si>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</si>
  <si>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</si>
  <si>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</si>
  <si>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</si>
  <si>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</si>
  <si>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</si>
  <si>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</si>
  <si>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</si>
  <si>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</si>
  <si>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</si>
  <si>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</si>
  <si>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</si>
  <si>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</si>
  <si>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</si>
  <si>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</si>
  <si>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</si>
  <si>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</si>
  <si>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</si>
  <si>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</si>
  <si>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</si>
  <si>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</si>
  <si>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</si>
  <si>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</si>
  <si>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</si>
  <si>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</si>
  <si>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</si>
  <si>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</si>
  <si>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</si>
  <si>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</si>
  <si>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</si>
  <si>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</si>
  <si>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</si>
  <si>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</si>
  <si>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</si>
  <si>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</si>
  <si>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</si>
  <si>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</si>
  <si>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</si>
  <si>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</si>
  <si>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</si>
  <si>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</si>
  <si>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</si>
  <si>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</si>
  <si>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</si>
  <si>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</si>
  <si>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</si>
  <si>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</si>
  <si>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</si>
  <si>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</si>
  <si>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</si>
  <si>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</si>
  <si>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</si>
  <si>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</si>
  <si>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</si>
  <si>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</si>
  <si>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</si>
  <si>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</si>
  <si>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</si>
  <si>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</si>
  <si>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</si>
  <si>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</si>
  <si>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</si>
  <si>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</si>
  <si>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</si>
  <si>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</si>
  <si>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</si>
  <si>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</si>
  <si>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</si>
  <si>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</si>
  <si>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</si>
  <si>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</si>
  <si>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</si>
  <si>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</si>
  <si>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</si>
  <si>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</si>
  <si>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</si>
  <si>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</si>
  <si>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</si>
  <si>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</si>
  <si>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</si>
  <si>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</si>
  <si>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</si>
  <si>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</si>
  <si>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</si>
  <si>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</si>
  <si>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</si>
  <si>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</si>
  <si>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</si>
  <si>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</si>
  <si>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</si>
  <si>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</si>
  <si>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</si>
  <si>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</si>
  <si>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</si>
  <si>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</si>
  <si>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</si>
  <si>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</si>
  <si>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</si>
  <si>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</si>
  <si>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</si>
  <si>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</si>
  <si>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</si>
  <si>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</si>
  <si>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</si>
  <si>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</si>
  <si>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</si>
  <si>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</si>
  <si>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</si>
  <si>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</si>
  <si>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</si>
  <si>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</si>
  <si>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</si>
  <si>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</si>
  <si>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</si>
  <si>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</si>
  <si>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</si>
  <si>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</si>
  <si>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</si>
  <si>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</si>
  <si>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</si>
  <si>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</si>
  <si>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</si>
  <si>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</si>
  <si>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</si>
  <si>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</si>
  <si>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</si>
  <si>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</si>
  <si>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</si>
  <si>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</si>
  <si>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</si>
  <si>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</si>
  <si>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</si>
  <si>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</si>
  <si>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</si>
  <si>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</si>
  <si>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</si>
  <si>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</si>
  <si>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</si>
  <si>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</si>
  <si>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</si>
  <si>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</si>
  <si>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</si>
  <si>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</si>
  <si>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</si>
  <si>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</si>
  <si>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</si>
  <si>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</si>
  <si>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</si>
  <si>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</si>
  <si>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</si>
  <si>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</si>
  <si>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</si>
  <si>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</si>
  <si>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</si>
  <si>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</si>
  <si>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</si>
  <si>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</si>
  <si>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</si>
  <si>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</si>
  <si>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</si>
  <si>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</si>
  <si>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</si>
  <si>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</si>
  <si>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</si>
  <si>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</si>
  <si>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</si>
  <si>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</si>
  <si>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</si>
  <si>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</si>
  <si>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</si>
  <si>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</si>
  <si>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</si>
  <si>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</si>
  <si>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</si>
  <si>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</si>
  <si>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</si>
  <si>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</si>
  <si>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</si>
  <si>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</si>
  <si>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</si>
  <si>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</si>
  <si>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</si>
  <si>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</si>
  <si>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</si>
  <si>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</si>
  <si>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</si>
  <si>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</si>
  <si>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</si>
  <si>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</si>
  <si>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</si>
  <si>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</si>
  <si>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</si>
  <si>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</si>
  <si>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</si>
  <si>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</si>
  <si>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</si>
  <si>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</si>
  <si>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</si>
  <si>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</si>
  <si>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</si>
  <si>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</si>
  <si>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</si>
  <si>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</si>
  <si>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</si>
  <si>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</si>
  <si>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</si>
  <si>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</si>
  <si>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</si>
  <si>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</si>
  <si>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</si>
  <si>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</si>
  <si>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</si>
  <si>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</si>
  <si>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</si>
  <si>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</si>
  <si>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</si>
  <si>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</si>
  <si>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</si>
  <si>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</si>
  <si>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</si>
  <si>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</si>
  <si>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</si>
  <si>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</si>
  <si>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</si>
  <si>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</si>
  <si>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</si>
  <si>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</si>
  <si>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</si>
  <si>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</si>
  <si>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</si>
  <si>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</si>
  <si>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</si>
  <si>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</si>
  <si>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</si>
  <si>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</si>
  <si>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</si>
  <si>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</si>
  <si>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</si>
  <si>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</si>
  <si>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</si>
  <si>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</si>
  <si>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</si>
  <si>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</si>
  <si>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</si>
  <si>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</si>
  <si>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</si>
  <si>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</si>
  <si>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</si>
  <si>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</si>
  <si>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</si>
  <si>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</si>
  <si>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</si>
  <si>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</si>
  <si>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</si>
  <si>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</si>
  <si>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</si>
  <si>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</si>
  <si>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</si>
  <si>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</si>
  <si>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</si>
  <si>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</si>
  <si>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</si>
  <si>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</si>
  <si>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</si>
  <si>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</si>
  <si>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</si>
  <si>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</si>
  <si>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</si>
  <si>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</si>
  <si>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</si>
  <si>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</si>
  <si>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</si>
  <si>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</si>
  <si>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</si>
  <si>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</si>
  <si>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</si>
  <si>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</si>
  <si>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</si>
  <si>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</si>
  <si>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</si>
  <si>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</si>
  <si>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</si>
  <si>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</si>
  <si>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</si>
  <si>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</si>
  <si>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</si>
  <si>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</si>
  <si>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</si>
  <si>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</si>
  <si>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</si>
  <si>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</si>
  <si>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</si>
  <si>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</si>
  <si>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</si>
  <si>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</si>
  <si>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</si>
  <si>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</si>
  <si>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</si>
  <si>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</si>
  <si>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</si>
  <si>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</si>
  <si>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</si>
  <si>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</si>
  <si>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</si>
  <si>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</si>
  <si>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</si>
  <si>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</si>
  <si>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</si>
  <si>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</si>
  <si>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</si>
  <si>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</si>
  <si>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</si>
  <si>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</si>
  <si>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</si>
  <si>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</si>
  <si>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</si>
  <si>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</si>
  <si>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</si>
  <si>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</si>
  <si>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</si>
  <si>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</si>
  <si>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</si>
  <si>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</si>
  <si>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</si>
  <si>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</si>
  <si>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</si>
  <si>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</si>
  <si>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</si>
  <si>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</si>
  <si>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</si>
  <si>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</si>
  <si>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</si>
  <si>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</si>
  <si>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</si>
  <si>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</si>
  <si>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</si>
  <si>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</si>
  <si>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</si>
  <si>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</si>
  <si>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</si>
  <si>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</si>
  <si>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</si>
  <si>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</si>
  <si>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</si>
  <si>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</si>
  <si>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</si>
  <si>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</si>
  <si>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</si>
  <si>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</si>
  <si>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</si>
  <si>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</si>
  <si>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</si>
  <si>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</si>
  <si>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</si>
  <si>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</si>
  <si>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</si>
  <si>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</si>
  <si>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</si>
  <si>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</si>
  <si>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</si>
  <si>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</si>
  <si>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</si>
  <si>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</si>
  <si>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</si>
  <si>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</si>
  <si>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</si>
  <si>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</si>
  <si>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</si>
  <si>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</si>
  <si>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</si>
  <si>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</si>
  <si>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</si>
  <si>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</si>
  <si>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</si>
  <si>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</si>
  <si>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</si>
  <si>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</si>
  <si>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</si>
  <si>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</si>
  <si>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</si>
  <si>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</si>
  <si>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</si>
  <si>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</si>
  <si>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</si>
  <si>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</si>
  <si>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</si>
  <si>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</si>
  <si>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</si>
  <si>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</si>
  <si>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</si>
  <si>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</si>
  <si>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</si>
  <si>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</si>
  <si>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</si>
  <si>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</si>
  <si>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</si>
  <si>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</si>
  <si>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</si>
  <si>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</si>
  <si>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</si>
  <si>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</si>
  <si>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</si>
  <si>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</si>
  <si>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</si>
  <si>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</si>
  <si>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</si>
  <si>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</si>
  <si>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</si>
  <si>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</si>
  <si>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</si>
  <si>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</si>
  <si>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</si>
  <si>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</si>
  <si>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</si>
  <si>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</si>
  <si>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</si>
  <si>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</si>
  <si>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</si>
  <si>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</si>
  <si>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</si>
  <si>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</si>
  <si>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</si>
  <si>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</si>
  <si>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</si>
  <si>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</si>
  <si>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</si>
  <si>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</si>
  <si>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</si>
  <si>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</si>
  <si>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</si>
  <si>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</si>
  <si>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</si>
  <si>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</si>
  <si>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</si>
  <si>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</si>
  <si>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</si>
  <si>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</si>
  <si>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</si>
  <si>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</si>
  <si>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</si>
  <si>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</si>
  <si>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</si>
  <si>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</si>
  <si>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</si>
  <si>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</si>
  <si>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</si>
  <si>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</si>
  <si>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</si>
  <si>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</si>
  <si>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</si>
  <si>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</si>
  <si>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</si>
  <si>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</si>
  <si>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</si>
  <si>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</si>
  <si>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</si>
  <si>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</si>
  <si>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</si>
  <si>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</si>
  <si>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</si>
  <si>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</si>
  <si>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</si>
  <si>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</si>
  <si>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</si>
  <si>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</si>
  <si>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</si>
  <si>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</si>
  <si>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</si>
  <si>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</si>
  <si>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</si>
  <si>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</si>
  <si>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</si>
  <si>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</si>
  <si>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</si>
  <si>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</si>
  <si>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</si>
  <si>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</si>
  <si>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</si>
  <si>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</si>
  <si>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</si>
  <si>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</si>
  <si>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</si>
  <si>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</si>
  <si>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</si>
  <si>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</si>
  <si>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</si>
  <si>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</si>
  <si>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</si>
  <si>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</si>
  <si>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</si>
  <si>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</si>
  <si>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</si>
  <si>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</si>
  <si>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</si>
  <si>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</si>
  <si>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</si>
  <si>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</si>
  <si>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</si>
  <si>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</si>
  <si>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</si>
  <si>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</si>
  <si>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</si>
  <si>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</si>
  <si>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</si>
  <si>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</si>
  <si>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</si>
  <si>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</si>
  <si>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</si>
  <si>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</si>
  <si>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</si>
  <si>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</si>
  <si>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</si>
  <si>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</si>
  <si>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</si>
  <si>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</si>
  <si>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</si>
  <si>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</si>
  <si>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</si>
  <si>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</si>
  <si>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</si>
  <si>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</si>
  <si>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</si>
  <si>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</si>
  <si>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</si>
  <si>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</si>
  <si>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</si>
  <si>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</si>
  <si>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</si>
  <si>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</si>
  <si>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</si>
  <si>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</si>
  <si>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</si>
  <si>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</si>
  <si>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</si>
  <si>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</si>
  <si>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</si>
  <si>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</si>
  <si>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</si>
  <si>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</si>
  <si>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</si>
  <si>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</si>
  <si>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</si>
  <si>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</si>
  <si>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</si>
  <si>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</si>
  <si>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</si>
  <si>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</si>
  <si>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</si>
  <si>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</si>
  <si>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</si>
  <si>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</si>
  <si>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</si>
  <si>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</si>
  <si>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</si>
  <si>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</si>
  <si>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</si>
  <si>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</si>
  <si>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</si>
  <si>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</si>
  <si>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</si>
  <si>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</si>
  <si>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</si>
  <si>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</si>
  <si>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</si>
  <si>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</si>
  <si>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</si>
  <si>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</si>
  <si>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</si>
  <si>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</si>
  <si>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</si>
  <si>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</si>
  <si>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</si>
  <si>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</si>
  <si>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</si>
  <si>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</si>
  <si>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</si>
  <si>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</si>
  <si>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</si>
  <si>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</si>
  <si>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</si>
  <si>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</si>
  <si>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</si>
  <si>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</si>
  <si>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</si>
  <si>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</si>
  <si>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</si>
  <si>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</si>
  <si>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</si>
  <si>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</si>
  <si>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</si>
  <si>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</si>
  <si>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</si>
  <si>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</si>
  <si>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</si>
  <si>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</si>
  <si>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</si>
  <si>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</si>
  <si>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</si>
  <si>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</si>
  <si>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</si>
  <si>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</si>
  <si>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</si>
  <si>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</si>
  <si>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</si>
  <si>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</si>
  <si>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</si>
  <si>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</si>
  <si>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</si>
  <si>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</si>
  <si>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</si>
  <si>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</si>
  <si>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</si>
  <si>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</si>
  <si>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</si>
  <si>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</si>
  <si>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</si>
  <si>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</si>
  <si>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</si>
  <si>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</si>
  <si>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</si>
  <si>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</si>
  <si>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</si>
  <si>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</si>
  <si>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</si>
  <si>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</si>
  <si>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</si>
  <si>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</si>
  <si>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</si>
  <si>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</si>
  <si>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</si>
  <si>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</si>
  <si>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</si>
  <si>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</si>
  <si>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</si>
  <si>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</si>
  <si>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</si>
  <si>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</si>
  <si>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</si>
  <si>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</si>
  <si>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</si>
  <si>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</si>
  <si>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</si>
  <si>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</si>
  <si>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</si>
  <si>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</si>
  <si>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</si>
  <si>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</si>
  <si>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</si>
  <si>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</si>
  <si>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</si>
  <si>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</si>
  <si>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</si>
  <si>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</si>
  <si>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</si>
  <si>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</si>
  <si>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</si>
  <si>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</si>
  <si>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</si>
  <si>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</si>
  <si>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</si>
  <si>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</si>
  <si>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</si>
  <si>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</si>
  <si>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</si>
  <si>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</si>
  <si>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</si>
  <si>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</si>
  <si>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</si>
  <si>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</si>
  <si>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</si>
  <si>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</si>
  <si>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</si>
  <si>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</si>
  <si>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</si>
  <si>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</si>
  <si>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</si>
  <si>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</si>
  <si>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</si>
  <si>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</si>
  <si>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</si>
  <si>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</si>
  <si>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</si>
  <si>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</si>
  <si>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</si>
  <si>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</si>
  <si>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</si>
  <si>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</si>
  <si>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</si>
  <si>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</si>
  <si>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</si>
  <si>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</si>
  <si>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</si>
  <si>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</si>
  <si>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</si>
  <si>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</si>
  <si>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</si>
  <si>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</si>
  <si>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</si>
  <si>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</si>
  <si>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</si>
  <si>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</si>
  <si>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</si>
  <si>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</si>
  <si>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</si>
  <si>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</si>
  <si>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</si>
  <si>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</si>
  <si>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</si>
  <si>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</si>
  <si>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</si>
  <si>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</si>
  <si>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</si>
  <si>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</si>
  <si>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</si>
  <si>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</si>
  <si>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</si>
  <si>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</si>
  <si>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</si>
  <si>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</si>
  <si>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</si>
  <si>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</si>
  <si>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</si>
  <si>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</si>
  <si>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</si>
  <si>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</si>
  <si>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</si>
  <si>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</si>
  <si>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</si>
  <si>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</si>
  <si>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</si>
  <si>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</si>
  <si>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</si>
  <si>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</si>
  <si>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</si>
  <si>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</si>
  <si>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</si>
  <si>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</si>
  <si>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</si>
  <si>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</si>
  <si>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</si>
  <si>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</si>
  <si>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</si>
  <si>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</si>
  <si>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</si>
  <si>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</si>
  <si>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</si>
  <si>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</si>
  <si>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</si>
  <si>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</si>
  <si>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</si>
  <si>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</si>
  <si>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</si>
  <si>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</si>
  <si>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</si>
  <si>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</si>
  <si>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</si>
  <si>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</si>
  <si>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</si>
  <si>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</si>
  <si>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</si>
  <si>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</si>
  <si>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</si>
  <si>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</si>
  <si>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</si>
  <si>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</si>
  <si>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</si>
  <si>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</si>
  <si>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</si>
  <si>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</si>
  <si>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</si>
  <si>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</si>
  <si>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</si>
  <si>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</si>
  <si>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</si>
  <si>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</si>
  <si>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</si>
  <si>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</si>
  <si>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</si>
  <si>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</si>
  <si>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</si>
  <si>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</si>
  <si>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</si>
  <si>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</si>
  <si>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</si>
  <si>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</si>
  <si>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</si>
  <si>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</si>
  <si>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</si>
  <si>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</si>
  <si>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</si>
  <si>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</si>
  <si>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</si>
  <si>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</si>
  <si>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</si>
  <si>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</si>
  <si>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</si>
  <si>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</si>
  <si>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</si>
  <si>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</si>
  <si>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</si>
  <si>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</si>
  <si>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</si>
  <si>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</si>
  <si>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</si>
  <si>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</si>
  <si>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</si>
  <si>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</si>
  <si>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</si>
  <si>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</si>
  <si>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</si>
  <si>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</si>
  <si>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</si>
  <si>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</si>
  <si>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</si>
  <si>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</si>
  <si>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</si>
  <si>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</si>
  <si>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</si>
  <si>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</si>
  <si>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</si>
  <si>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</si>
  <si>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</si>
  <si>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</si>
  <si>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</si>
  <si>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</si>
  <si>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</si>
  <si>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</si>
  <si>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</si>
  <si>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</si>
  <si>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</si>
  <si>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</si>
  <si>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</si>
  <si>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</si>
  <si>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</si>
  <si>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</si>
  <si>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</si>
  <si>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</si>
  <si>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</si>
  <si>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</si>
  <si>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</si>
  <si>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</si>
  <si>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</si>
  <si>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</si>
  <si>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</si>
  <si>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</si>
  <si>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</si>
  <si>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</si>
  <si>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</si>
  <si>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</si>
  <si>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</si>
  <si>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</si>
  <si>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</si>
  <si>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</si>
  <si>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</si>
  <si>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</si>
  <si>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</si>
  <si>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</si>
  <si>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</si>
  <si>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</si>
  <si>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</si>
  <si>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</si>
  <si>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</si>
  <si>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</si>
  <si>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</si>
  <si>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</si>
  <si>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</si>
  <si>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</si>
  <si>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</si>
  <si>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</si>
  <si>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</si>
  <si>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</si>
  <si>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</si>
  <si>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</si>
  <si>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</si>
  <si>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</si>
  <si>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</si>
  <si>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</si>
  <si>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</si>
  <si>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</si>
  <si>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</si>
  <si>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</si>
  <si>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</si>
  <si>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</si>
  <si>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</si>
  <si>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</si>
  <si>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</si>
  <si>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</si>
  <si>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</si>
  <si>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</si>
  <si>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</si>
  <si>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</si>
  <si>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</si>
  <si>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</si>
  <si>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</si>
  <si>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</si>
  <si>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</si>
  <si>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</si>
  <si>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</si>
  <si>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</si>
  <si>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</si>
  <si>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</si>
  <si>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</si>
  <si>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</si>
  <si>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</si>
  <si>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</si>
  <si>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</si>
  <si>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</si>
  <si>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</si>
  <si>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</si>
  <si>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</si>
  <si>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</si>
  <si>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</si>
  <si>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</si>
  <si>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</si>
  <si>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</si>
  <si>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</si>
  <si>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</si>
  <si>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</si>
  <si>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</si>
  <si>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</si>
  <si>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</si>
  <si>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</si>
  <si>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</si>
  <si>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</si>
  <si>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</si>
  <si>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</si>
  <si>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</si>
  <si>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</si>
  <si>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</si>
  <si>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</si>
  <si>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</si>
  <si>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</si>
  <si>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</si>
  <si>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</si>
  <si>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</si>
  <si>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</si>
  <si>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</si>
  <si>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</si>
  <si>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</si>
  <si>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</si>
  <si>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</si>
  <si>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</si>
  <si>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</si>
  <si>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</si>
  <si>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</si>
  <si>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</si>
  <si>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</si>
  <si>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</si>
  <si>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</si>
  <si>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</si>
  <si>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</si>
  <si>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</si>
  <si>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</si>
  <si>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</si>
  <si>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</si>
  <si>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</si>
  <si>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</si>
  <si>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</si>
  <si>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</si>
  <si>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</si>
  <si>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</si>
  <si>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</si>
  <si>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</si>
  <si>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</si>
  <si>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</si>
  <si>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</si>
  <si>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</si>
  <si>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</si>
  <si>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</si>
  <si>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</si>
  <si>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</si>
  <si>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</si>
  <si>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</si>
  <si>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</si>
  <si>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</si>
  <si>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</si>
  <si>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</si>
  <si>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</si>
  <si>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</si>
  <si>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</si>
  <si>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</si>
  <si>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</si>
  <si>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</si>
  <si>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</si>
  <si>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</si>
  <si>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</si>
  <si>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</si>
  <si>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</si>
  <si>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</si>
  <si>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</si>
  <si>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</si>
  <si>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</si>
  <si>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</si>
  <si>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</si>
  <si>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</si>
  <si>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</si>
  <si>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</si>
  <si>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</si>
  <si>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</si>
  <si>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</si>
  <si>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</si>
  <si>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</si>
  <si>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</si>
  <si>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</si>
  <si>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</si>
  <si>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</si>
  <si>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</si>
  <si>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</si>
  <si>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</si>
  <si>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</si>
  <si>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</si>
  <si>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</si>
  <si>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</si>
  <si>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</si>
  <si>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</si>
  <si>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</si>
  <si>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</si>
  <si>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</si>
  <si>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</si>
  <si>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</si>
  <si>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</si>
  <si>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</si>
  <si>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</si>
  <si>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</si>
  <si>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</si>
  <si>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</si>
  <si>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</si>
  <si>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</si>
  <si>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</si>
  <si>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</si>
  <si>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</si>
  <si>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</si>
  <si>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</si>
  <si>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</si>
  <si>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</si>
  <si>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</si>
  <si>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</si>
  <si>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</si>
  <si>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</si>
  <si>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</si>
  <si>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</si>
  <si>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</si>
  <si>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</si>
  <si>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</si>
  <si>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</si>
  <si>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</si>
  <si>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</si>
  <si>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</si>
  <si>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</si>
  <si>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</si>
  <si>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</si>
  <si>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</si>
  <si>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</si>
  <si>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</si>
  <si>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</si>
  <si>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</si>
  <si>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</si>
  <si>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</si>
  <si>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</si>
  <si>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</si>
  <si>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</si>
  <si>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</si>
  <si>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</si>
  <si>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</si>
  <si>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</si>
  <si>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</si>
  <si>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</si>
  <si>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</si>
  <si>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</si>
  <si>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</si>
  <si>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</si>
  <si>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</si>
  <si>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</si>
  <si>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</si>
  <si>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</si>
  <si>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</si>
  <si>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</si>
  <si>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</si>
  <si>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</si>
  <si>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</si>
  <si>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</si>
  <si>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</si>
  <si>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</si>
  <si>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</si>
  <si>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</si>
  <si>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</si>
  <si>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</si>
  <si>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</si>
  <si>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</si>
  <si>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</si>
  <si>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</si>
  <si>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</si>
  <si>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</si>
  <si>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</si>
  <si>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</si>
  <si>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</si>
  <si>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</si>
  <si>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</si>
  <si>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</si>
  <si>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</si>
  <si>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</si>
  <si>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</si>
  <si>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</si>
  <si>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</si>
  <si>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</si>
  <si>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</si>
  <si>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</si>
  <si>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</si>
  <si>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</si>
  <si>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</si>
  <si>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</si>
  <si>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</si>
  <si>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</si>
  <si>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</si>
  <si>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</si>
  <si>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</si>
  <si>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</si>
  <si>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</si>
  <si>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</si>
  <si>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</si>
  <si>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</si>
  <si>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</si>
  <si>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</si>
  <si>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</si>
  <si>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</si>
  <si>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</si>
  <si>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</si>
  <si>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</si>
  <si>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</si>
  <si>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</si>
  <si>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</si>
  <si>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</si>
  <si>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</si>
  <si>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</si>
  <si>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</si>
  <si>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</si>
  <si>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</si>
  <si>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</si>
  <si>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</si>
  <si>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</si>
  <si>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</si>
  <si>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</si>
  <si>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</si>
  <si>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</si>
  <si>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</si>
  <si>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</si>
  <si>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</si>
  <si>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</si>
  <si>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</si>
  <si>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</si>
  <si>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</si>
  <si>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</si>
  <si>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</si>
  <si>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</si>
  <si>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</si>
  <si>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</si>
  <si>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</si>
  <si>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</si>
  <si>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</si>
  <si>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</si>
  <si>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</si>
  <si>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</si>
  <si>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</si>
  <si>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</si>
  <si>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</si>
  <si>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</si>
  <si>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</si>
  <si>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</si>
  <si>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</si>
  <si>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</si>
  <si>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</si>
  <si>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</si>
  <si>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</si>
  <si>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</si>
  <si>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</si>
  <si>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</si>
  <si>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</si>
  <si>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</si>
  <si>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</si>
  <si>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</si>
  <si>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</si>
  <si>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</si>
  <si>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</si>
  <si>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</si>
  <si>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</si>
  <si>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</si>
  <si>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</si>
  <si>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</si>
  <si>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</si>
  <si>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</si>
  <si>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</si>
  <si>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</si>
  <si>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</si>
  <si>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</si>
  <si>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</si>
  <si>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</si>
  <si>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</si>
  <si>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</si>
  <si>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</si>
  <si>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</si>
  <si>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</si>
  <si>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</si>
  <si>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</si>
  <si>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</si>
  <si>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</si>
  <si>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</si>
  <si>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</si>
  <si>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</si>
  <si>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</si>
  <si>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</si>
  <si>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</si>
  <si>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</si>
  <si>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</si>
  <si>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</si>
  <si>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</si>
  <si>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</si>
  <si>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</si>
  <si>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</si>
  <si>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</si>
  <si>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</si>
  <si>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</si>
  <si>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</si>
  <si>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</si>
  <si>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</si>
  <si>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</si>
  <si>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</si>
  <si>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</si>
  <si>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</si>
  <si>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</si>
  <si>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</si>
  <si>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</si>
  <si>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</si>
  <si>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</si>
  <si>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</si>
  <si>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</si>
  <si>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</si>
  <si>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</si>
  <si>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</si>
  <si>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</si>
  <si>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</si>
  <si>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</si>
  <si>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</si>
  <si>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</si>
  <si>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</si>
  <si>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</si>
  <si>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</si>
  <si>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</si>
  <si>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</si>
  <si>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</si>
  <si>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</si>
  <si>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</si>
  <si>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</si>
  <si>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</si>
  <si>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</si>
  <si>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</si>
  <si>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</si>
  <si>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</si>
  <si>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</si>
  <si>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</si>
  <si>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</si>
  <si>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</si>
  <si>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</si>
  <si>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</si>
  <si>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</si>
  <si>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</si>
  <si>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</si>
  <si>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</si>
  <si>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</si>
  <si>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</si>
  <si>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</si>
  <si>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</si>
  <si>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</si>
  <si>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</si>
  <si>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</si>
  <si>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</si>
  <si>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</si>
  <si>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</si>
  <si>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</si>
  <si>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</si>
  <si>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</si>
  <si>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</si>
  <si>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</si>
  <si>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</si>
  <si>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</si>
  <si>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</si>
  <si>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</si>
  <si>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</si>
  <si>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</si>
  <si>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</si>
  <si>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</si>
  <si>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</si>
  <si>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</si>
  <si>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</si>
  <si>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</si>
  <si>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</si>
  <si>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</si>
  <si>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</si>
  <si>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</si>
  <si>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</si>
  <si>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</si>
  <si>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</si>
  <si>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</si>
  <si>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</si>
  <si>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</si>
  <si>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</si>
  <si>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</si>
  <si>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</si>
  <si>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</si>
  <si>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</si>
  <si>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</si>
  <si>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</si>
  <si>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</si>
  <si>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</si>
  <si>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</si>
  <si>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</si>
  <si>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</si>
  <si>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</si>
  <si>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</si>
  <si>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</si>
  <si>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</si>
  <si>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</si>
  <si>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</si>
  <si>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</si>
  <si>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</si>
  <si>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</si>
  <si>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</si>
  <si>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</si>
  <si>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</si>
  <si>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</si>
  <si>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</si>
  <si>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</si>
  <si>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</si>
  <si>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</si>
  <si>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</si>
  <si>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</si>
  <si>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</si>
  <si>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</si>
  <si>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</si>
  <si>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</si>
  <si>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</si>
  <si>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</si>
  <si>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</si>
  <si>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</si>
  <si>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</si>
  <si>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</si>
  <si>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</si>
  <si>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</si>
  <si>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</si>
  <si>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</si>
  <si>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</si>
  <si>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</si>
  <si>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</si>
  <si>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</si>
  <si>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</si>
  <si>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</si>
  <si>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</si>
  <si>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</si>
  <si>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</si>
  <si>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</si>
  <si>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</si>
  <si>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</si>
  <si>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</si>
  <si>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</si>
  <si>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</si>
  <si>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</si>
  <si>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</si>
  <si>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</si>
  <si>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</si>
  <si>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</si>
  <si>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</si>
  <si>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</si>
  <si>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</si>
  <si>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</si>
  <si>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</si>
  <si>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</si>
  <si>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</si>
  <si>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</si>
  <si>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</si>
  <si>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</si>
  <si>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</si>
  <si>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</si>
  <si>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</si>
  <si>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</si>
  <si>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</si>
  <si>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</si>
  <si>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</si>
  <si>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</si>
  <si>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</si>
  <si>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</si>
  <si>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</si>
  <si>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</si>
  <si>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</si>
  <si>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</si>
  <si>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</si>
  <si>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</si>
  <si>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</si>
  <si>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</si>
  <si>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</si>
  <si>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</si>
  <si>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</si>
  <si>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</si>
  <si>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</si>
  <si>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</si>
  <si>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</si>
  <si>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</si>
  <si>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</si>
  <si>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</si>
  <si>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</si>
  <si>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</si>
  <si>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</si>
  <si>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</si>
  <si>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</si>
  <si>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</si>
  <si>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</si>
  <si>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</si>
  <si>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</si>
  <si>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</si>
  <si>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</si>
  <si>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</si>
  <si>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</si>
  <si>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</si>
  <si>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</si>
  <si>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</si>
  <si>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</si>
  <si>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</si>
  <si>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</si>
  <si>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</si>
  <si>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</si>
  <si>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</si>
  <si>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</si>
  <si>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</si>
  <si>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</si>
  <si>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</si>
  <si>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</si>
  <si>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</si>
  <si>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</si>
  <si>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</si>
  <si>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</si>
  <si>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</si>
  <si>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</si>
  <si>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</si>
  <si>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</si>
  <si>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</si>
  <si>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</si>
  <si>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</si>
  <si>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</si>
  <si>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</si>
  <si>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</si>
  <si>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</si>
  <si>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</si>
  <si>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</si>
  <si>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</si>
  <si>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</si>
  <si>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</si>
  <si>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</si>
  <si>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</si>
  <si>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</si>
  <si>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</si>
  <si>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</si>
  <si>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</si>
  <si>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</si>
  <si>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</si>
  <si>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</si>
  <si>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</si>
  <si>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</si>
  <si>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</si>
  <si>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</si>
  <si>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</si>
  <si>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</si>
  <si>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</si>
  <si>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</si>
  <si>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</si>
  <si>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</si>
  <si>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</si>
  <si>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</si>
  <si>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</si>
  <si>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</si>
  <si>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</si>
  <si>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</si>
  <si>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</si>
  <si>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</si>
  <si>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</si>
  <si>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</si>
  <si>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</si>
  <si>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</si>
  <si>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</si>
  <si>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</si>
  <si>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</si>
  <si>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</si>
  <si>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</si>
  <si>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</si>
  <si>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</si>
  <si>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</si>
  <si>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</si>
  <si>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</si>
  <si>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</si>
  <si>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</si>
  <si>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</si>
  <si>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</si>
  <si>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</si>
  <si>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</si>
  <si>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</si>
  <si>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</si>
  <si>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</si>
  <si>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</si>
  <si>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</si>
  <si>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</si>
  <si>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</si>
  <si>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</si>
  <si>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</si>
  <si>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</si>
  <si>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</si>
  <si>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</si>
  <si>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</si>
  <si>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</si>
  <si>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</si>
  <si>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</si>
  <si>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</si>
  <si>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</si>
  <si>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</si>
  <si>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</si>
  <si>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</si>
  <si>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</si>
  <si>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</si>
  <si>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</si>
  <si>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</si>
  <si>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</si>
  <si>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</si>
  <si>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</si>
  <si>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</si>
  <si>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</si>
  <si>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</si>
  <si>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</si>
  <si>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</si>
  <si>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</si>
  <si>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</si>
  <si>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</si>
  <si>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</si>
  <si>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</si>
  <si>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</si>
  <si>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</si>
  <si>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</si>
  <si>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</si>
  <si>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</si>
  <si>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</si>
  <si>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</si>
  <si>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</si>
  <si>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</si>
  <si>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</si>
  <si>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</si>
  <si>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</si>
  <si>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</si>
  <si>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</si>
  <si>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</si>
  <si>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</si>
  <si>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</si>
  <si>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</si>
  <si>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</si>
  <si>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</si>
  <si>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</si>
  <si>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</si>
  <si>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</si>
  <si>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</si>
  <si>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</si>
  <si>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</si>
  <si>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</si>
  <si>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</si>
  <si>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</si>
  <si>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</si>
  <si>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</si>
  <si>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</si>
  <si>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</si>
  <si>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</si>
  <si>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</si>
  <si>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</si>
  <si>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</si>
  <si>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</si>
  <si>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</si>
  <si>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</si>
  <si>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</si>
  <si>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</si>
  <si>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</si>
  <si>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</si>
  <si>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</si>
  <si>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</si>
  <si>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</si>
  <si>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</si>
  <si>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</si>
  <si>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</si>
  <si>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</si>
  <si>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</si>
  <si>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</si>
  <si>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</si>
  <si>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</si>
  <si>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</si>
  <si>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</si>
  <si>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</si>
  <si>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</si>
  <si>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</si>
  <si>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</si>
  <si>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</si>
  <si>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</si>
  <si>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</si>
  <si>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</si>
  <si>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</si>
  <si>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</si>
  <si>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</si>
  <si>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</si>
  <si>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</si>
  <si>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</si>
  <si>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</si>
  <si>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</si>
  <si>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</si>
  <si>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</si>
  <si>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</si>
  <si>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</si>
  <si>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</si>
  <si>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</si>
  <si>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</si>
  <si>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</si>
  <si>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</si>
  <si>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</si>
  <si>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</si>
  <si>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</si>
  <si>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</si>
  <si>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</si>
  <si>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</si>
  <si>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</si>
  <si>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</si>
  <si>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</si>
  <si>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</si>
  <si>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</si>
  <si>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</si>
  <si>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</si>
  <si>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</si>
  <si>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</si>
  <si>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</si>
  <si>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</si>
  <si>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</si>
  <si>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</si>
  <si>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</si>
  <si>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</si>
  <si>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</si>
  <si>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</si>
  <si>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</si>
  <si>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</si>
  <si>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</si>
  <si>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</si>
  <si>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</si>
  <si>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</si>
  <si>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</si>
  <si>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</si>
  <si>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</si>
  <si>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</si>
  <si>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</si>
  <si>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</si>
  <si>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</si>
  <si>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</si>
  <si>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</si>
  <si>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</si>
  <si>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</si>
  <si>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</si>
  <si>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</si>
  <si>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</si>
  <si>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</si>
  <si>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</si>
  <si>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</si>
  <si>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</si>
  <si>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</si>
  <si>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</si>
  <si>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</si>
  <si>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</si>
  <si>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</si>
  <si>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</si>
  <si>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</si>
  <si>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</si>
  <si>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</si>
  <si>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</si>
  <si>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</si>
  <si>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</si>
  <si>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</si>
  <si>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</si>
  <si>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</si>
  <si>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</si>
  <si>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</si>
  <si>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</si>
  <si>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</si>
  <si>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</si>
  <si>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</si>
  <si>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</si>
  <si>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</si>
  <si>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</si>
  <si>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</si>
  <si>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</si>
  <si>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</si>
  <si>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</si>
  <si>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</si>
  <si>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</si>
  <si>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</si>
  <si>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</si>
  <si>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</si>
  <si>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</si>
  <si>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</si>
  <si>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</si>
  <si>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</si>
  <si>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</si>
  <si>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</si>
  <si>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</si>
  <si>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</si>
  <si>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</si>
  <si>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</si>
  <si>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</si>
  <si>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</si>
  <si>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</si>
  <si>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</si>
  <si>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</si>
  <si>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</si>
  <si>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</si>
  <si>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</si>
  <si>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</si>
  <si>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</si>
  <si>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</si>
  <si>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</si>
  <si>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</si>
  <si>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</si>
  <si>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</si>
  <si>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</si>
  <si>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</si>
  <si>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</si>
  <si>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</si>
  <si>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</si>
  <si>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</si>
  <si>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</si>
  <si>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</si>
  <si>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</si>
  <si>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</si>
  <si>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</si>
  <si>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</si>
  <si>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</si>
  <si>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</si>
  <si>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</si>
  <si>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</si>
  <si>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</si>
  <si>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</si>
  <si>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</si>
  <si>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</si>
  <si>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</si>
  <si>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</si>
  <si>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</si>
  <si>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</si>
  <si>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</si>
  <si>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</si>
  <si>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</si>
  <si>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</si>
  <si>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</si>
  <si>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</si>
  <si>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</si>
  <si>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</si>
  <si>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</si>
  <si>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</si>
  <si>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</si>
  <si>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</si>
  <si>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</si>
  <si>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</si>
  <si>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</si>
  <si>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</si>
  <si>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</si>
  <si>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</si>
  <si>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</si>
  <si>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</si>
  <si>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</si>
  <si>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</si>
  <si>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</si>
  <si>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</si>
  <si>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</si>
  <si>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</si>
  <si>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</si>
  <si>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</si>
  <si>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</si>
  <si>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</si>
  <si>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</si>
  <si>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</si>
  <si>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</si>
  <si>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</si>
  <si>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</si>
  <si>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</si>
  <si>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</si>
  <si>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</si>
  <si>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</si>
  <si>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</si>
  <si>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</si>
  <si>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</si>
  <si>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</si>
  <si>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</si>
  <si>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</si>
  <si>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</si>
  <si>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</si>
  <si>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</si>
  <si>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</si>
  <si>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</si>
  <si>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</si>
  <si>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</si>
  <si>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</si>
  <si>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</si>
  <si>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</si>
  <si>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</si>
  <si>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</si>
  <si>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</si>
  <si>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</si>
  <si>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</si>
  <si>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</si>
  <si>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</si>
  <si>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</si>
  <si>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</si>
  <si>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</si>
  <si>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</si>
  <si>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</si>
  <si>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</si>
  <si>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</si>
  <si>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</si>
  <si>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</si>
  <si>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</si>
  <si>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</si>
  <si>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</si>
  <si>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</si>
  <si>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</si>
  <si>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</si>
  <si>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</si>
  <si>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</si>
  <si>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</si>
  <si>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</si>
  <si>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</si>
  <si>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</si>
  <si>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</si>
  <si>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</si>
  <si>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</si>
  <si>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</si>
  <si>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</si>
  <si>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</si>
  <si>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</si>
  <si>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</si>
  <si>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</si>
  <si>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</si>
  <si>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</si>
  <si>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</si>
  <si>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</si>
  <si>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</si>
  <si>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</si>
  <si>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</si>
  <si>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</si>
  <si>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</si>
  <si>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</si>
  <si>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</si>
  <si>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</si>
  <si>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</si>
  <si>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</si>
  <si>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</si>
  <si>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</si>
  <si>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</si>
  <si>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</si>
  <si>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</si>
  <si>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</si>
  <si>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</si>
  <si>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</si>
  <si>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</si>
  <si>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</si>
  <si>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</si>
  <si>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</si>
  <si>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</si>
  <si>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</si>
  <si>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</si>
  <si>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</si>
  <si>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</si>
  <si>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</si>
  <si>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</si>
  <si>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</si>
  <si>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</si>
  <si>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</si>
  <si>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</si>
  <si>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</si>
  <si>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</si>
  <si>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</si>
  <si>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</si>
  <si>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</si>
  <si>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</si>
  <si>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</si>
  <si>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</si>
  <si>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</si>
  <si>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</si>
  <si>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</si>
  <si>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</si>
  <si>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</si>
  <si>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</si>
  <si>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</si>
  <si>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</si>
  <si>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</si>
  <si>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</si>
  <si>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</si>
  <si>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</si>
  <si>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</si>
  <si>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</si>
  <si>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</si>
  <si>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</si>
  <si>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</si>
  <si>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</si>
  <si>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</si>
  <si>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</si>
  <si>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</si>
  <si>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</si>
  <si>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</si>
  <si>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</si>
  <si>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</si>
  <si>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</si>
  <si>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</si>
  <si>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</si>
  <si>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</si>
  <si>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</si>
  <si>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</si>
  <si>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</si>
  <si>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</si>
  <si>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</si>
  <si>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</si>
  <si>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</si>
  <si>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</si>
  <si>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</si>
  <si>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</si>
  <si>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</si>
  <si>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</si>
  <si>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</si>
  <si>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</si>
  <si>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</si>
  <si>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</si>
  <si>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</si>
  <si>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</si>
  <si>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</si>
  <si>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</si>
  <si>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</si>
  <si>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</si>
  <si>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</si>
  <si>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</si>
  <si>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</si>
  <si>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</si>
  <si>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</si>
  <si>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</si>
  <si>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</si>
  <si>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</si>
  <si>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</si>
  <si>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</si>
  <si>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</si>
  <si>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</si>
  <si>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</si>
  <si>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</si>
  <si>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</si>
  <si>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</si>
  <si>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</si>
  <si>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</si>
  <si>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</si>
  <si>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</si>
  <si>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</si>
  <si>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</si>
  <si>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</si>
  <si>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</si>
  <si>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</si>
  <si>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</si>
  <si>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</si>
  <si>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</si>
  <si>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</si>
  <si>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</si>
  <si>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</si>
  <si>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</si>
  <si>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</si>
  <si>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</si>
  <si>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</si>
  <si>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</si>
  <si>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</si>
  <si>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</si>
  <si>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</si>
  <si>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</si>
  <si>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</si>
  <si>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</si>
  <si>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</si>
  <si>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</si>
  <si>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</si>
  <si>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</si>
  <si>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</si>
  <si>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</si>
  <si>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</si>
  <si>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</si>
  <si>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</si>
  <si>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</si>
  <si>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</si>
  <si>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</si>
  <si>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</si>
  <si>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</si>
  <si>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</si>
  <si>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</si>
  <si>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</si>
  <si>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</si>
  <si>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</si>
  <si>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</si>
  <si>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</si>
  <si>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</si>
  <si>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</si>
  <si>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</si>
  <si>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</si>
  <si>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</si>
  <si>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</si>
  <si>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</si>
  <si>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</si>
  <si>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</si>
  <si>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</si>
  <si>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</si>
  <si>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</si>
  <si>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</si>
  <si>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</si>
  <si>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</si>
  <si>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</si>
  <si>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</si>
  <si>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</si>
  <si>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</si>
  <si>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</si>
  <si>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</si>
  <si>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</si>
  <si>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</si>
  <si>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</si>
  <si>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</si>
  <si>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</si>
  <si>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</si>
  <si>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</si>
  <si>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</si>
  <si>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</si>
  <si>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</si>
  <si>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</si>
  <si>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</si>
  <si>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</si>
  <si>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</si>
  <si>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</si>
  <si>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</si>
  <si>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</si>
  <si>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</si>
  <si>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</si>
  <si>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</si>
  <si>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</si>
  <si>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</si>
  <si>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</si>
  <si>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</si>
  <si>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</si>
  <si>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</si>
  <si>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</si>
  <si>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</si>
  <si>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</si>
  <si>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</si>
  <si>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</si>
  <si>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</si>
  <si>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</si>
  <si>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</si>
  <si>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</si>
  <si>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</si>
  <si>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</si>
  <si>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</si>
  <si>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</si>
  <si>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</si>
  <si>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</si>
  <si>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</si>
  <si>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</si>
  <si>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</si>
  <si>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</si>
  <si>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</si>
  <si>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</si>
  <si>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</si>
  <si>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</si>
  <si>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</si>
  <si>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</si>
  <si>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</si>
  <si>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</si>
  <si>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</si>
  <si>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</si>
  <si>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</si>
  <si>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</si>
  <si>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</si>
  <si>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</si>
  <si>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</si>
  <si>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</si>
  <si>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</si>
  <si>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</si>
  <si>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</si>
  <si>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</si>
  <si>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</si>
  <si>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</si>
  <si>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</si>
  <si>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</si>
  <si>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</si>
  <si>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</si>
  <si>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</si>
  <si>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</si>
  <si>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</si>
  <si>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</si>
  <si>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</si>
  <si>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</si>
  <si>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</si>
  <si>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</si>
  <si>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</si>
  <si>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</si>
  <si>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</si>
  <si>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</si>
  <si>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</si>
  <si>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</si>
  <si>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</si>
  <si>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</si>
  <si>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</si>
  <si>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</si>
  <si>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</si>
  <si>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</si>
  <si>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</si>
  <si>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</si>
  <si>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</si>
  <si>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</si>
  <si>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</si>
  <si>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</si>
  <si>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</si>
  <si>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</si>
  <si>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</si>
  <si>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</si>
  <si>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</si>
  <si>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</si>
  <si>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</si>
  <si>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</si>
  <si>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</si>
  <si>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</si>
  <si>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</si>
  <si>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</si>
  <si>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</si>
  <si>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</si>
  <si>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</si>
  <si>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</si>
  <si>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</si>
  <si>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</si>
  <si>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</si>
  <si>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</si>
  <si>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</si>
  <si>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</si>
  <si>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</si>
  <si>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</si>
  <si>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</si>
  <si>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</si>
  <si>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</si>
  <si>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</si>
  <si>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</si>
  <si>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</si>
  <si>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</si>
  <si>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</si>
  <si>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</si>
  <si>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</si>
  <si>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</si>
  <si>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</si>
  <si>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</si>
  <si>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</si>
  <si>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</si>
  <si>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</si>
  <si>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</si>
  <si>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</si>
  <si>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</si>
  <si>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</si>
  <si>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</si>
  <si>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</si>
  <si>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</si>
  <si>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</si>
  <si>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</si>
  <si>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</si>
  <si>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</si>
  <si>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</si>
  <si>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</si>
  <si>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</si>
  <si>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</si>
  <si>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</si>
  <si>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</si>
  <si>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</si>
  <si>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</si>
  <si>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</si>
  <si>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</si>
  <si>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</si>
  <si>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</si>
  <si>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</si>
  <si>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</si>
  <si>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</si>
  <si>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</si>
  <si>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</si>
  <si>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</si>
  <si>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</si>
  <si>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</si>
  <si>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</si>
  <si>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</si>
  <si>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</si>
  <si>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</si>
  <si>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</si>
  <si>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</si>
  <si>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</si>
  <si>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</si>
  <si>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</si>
  <si>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</si>
  <si>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</si>
  <si>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</si>
  <si>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</si>
  <si>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</si>
  <si>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</si>
  <si>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</si>
  <si>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</si>
  <si>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</si>
  <si>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</si>
  <si>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</si>
  <si>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</si>
  <si>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</si>
  <si>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</si>
  <si>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</si>
  <si>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</si>
  <si>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</si>
  <si>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</si>
  <si>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</si>
  <si>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</si>
  <si>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</si>
  <si>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</si>
  <si>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</si>
  <si>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</si>
  <si>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</si>
  <si>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</si>
  <si>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</si>
  <si>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</si>
  <si>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</si>
  <si>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</si>
  <si>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</si>
  <si>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</si>
  <si>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</si>
  <si>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</si>
  <si>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</si>
  <si>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</si>
  <si>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</si>
  <si>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</si>
  <si>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</si>
  <si>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</si>
  <si>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</si>
  <si>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</si>
  <si>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</si>
  <si>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</si>
  <si>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</si>
  <si>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</si>
  <si>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</si>
  <si>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</si>
  <si>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</si>
  <si>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</si>
  <si>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</si>
  <si>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</si>
  <si>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</si>
  <si>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</si>
  <si>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</si>
  <si>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</si>
  <si>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</si>
  <si>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</si>
  <si>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</si>
  <si>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</si>
  <si>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</si>
  <si>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</si>
  <si>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</si>
  <si>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</si>
  <si>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</si>
  <si>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</si>
  <si>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</si>
  <si>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</si>
  <si>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</si>
  <si>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</si>
  <si>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</si>
  <si>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</si>
  <si>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</si>
  <si>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</si>
  <si>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</si>
  <si>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</si>
  <si>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</si>
  <si>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</si>
  <si>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</si>
  <si>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</si>
  <si>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</si>
  <si>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</si>
  <si>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</si>
  <si>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</si>
  <si>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</si>
  <si>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</si>
  <si>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</si>
  <si>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</si>
  <si>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</si>
  <si>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</si>
  <si>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</si>
  <si>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</si>
  <si>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</si>
  <si>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</si>
  <si>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</si>
  <si>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</si>
  <si>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</si>
  <si>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</si>
  <si>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</si>
  <si>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</si>
  <si>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</si>
  <si>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</si>
  <si>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</si>
  <si>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</si>
  <si>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</si>
  <si>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</si>
  <si>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</si>
  <si>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</si>
  <si>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</si>
  <si>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</si>
  <si>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</si>
  <si>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</si>
  <si>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</si>
  <si>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</si>
  <si>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</si>
  <si>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</si>
  <si>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</si>
  <si>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</si>
  <si>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</si>
  <si>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</si>
  <si>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</si>
  <si>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</si>
  <si>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</si>
  <si>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</si>
  <si>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</si>
  <si>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</si>
  <si>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</si>
  <si>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</si>
  <si>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</si>
  <si>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</si>
  <si>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</si>
  <si>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</si>
  <si>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</si>
  <si>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</si>
  <si>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</si>
  <si>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</si>
  <si>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</si>
  <si>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</si>
  <si>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</si>
  <si>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</si>
  <si>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</si>
  <si>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</si>
  <si>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</si>
  <si>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</si>
  <si>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</si>
  <si>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</si>
  <si>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</si>
  <si>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</si>
  <si>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</si>
  <si>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</si>
  <si>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</si>
  <si>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</si>
  <si>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</si>
  <si>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</si>
  <si>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</si>
  <si>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</si>
  <si>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</si>
  <si>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</si>
  <si>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</si>
  <si>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</si>
  <si>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</si>
  <si>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</si>
  <si>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</si>
  <si>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</si>
  <si>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</si>
  <si>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</si>
  <si>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</si>
  <si>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</si>
  <si>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</si>
  <si>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</si>
  <si>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</si>
  <si>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</si>
  <si>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</si>
  <si>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</si>
  <si>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</si>
  <si>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</si>
  <si>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</si>
  <si>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</si>
  <si>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</si>
  <si>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</si>
  <si>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</si>
  <si>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</si>
  <si>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</si>
  <si>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</si>
  <si>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</si>
  <si>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</si>
  <si>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</si>
  <si>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</si>
  <si>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</si>
  <si>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</si>
  <si>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</si>
  <si>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</si>
  <si>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</si>
  <si>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</si>
  <si>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</si>
  <si>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</si>
  <si>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</si>
  <si>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</si>
  <si>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</si>
  <si>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</si>
  <si>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</si>
  <si>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</si>
  <si>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</si>
  <si>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</si>
  <si>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</si>
  <si>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</si>
  <si>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</si>
  <si>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</si>
  <si>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</si>
  <si>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</si>
  <si>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</si>
  <si>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</si>
  <si>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</si>
  <si>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</si>
  <si>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</si>
  <si>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</si>
  <si>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</si>
  <si>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</si>
  <si>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</si>
  <si>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</si>
  <si>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</si>
  <si>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</si>
  <si>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</si>
  <si>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</si>
  <si>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</si>
  <si>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</si>
  <si>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</si>
  <si>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</si>
  <si>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</si>
  <si>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</si>
  <si>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</si>
  <si>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</si>
  <si>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</si>
  <si>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</si>
  <si>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</si>
  <si>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</si>
  <si>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</si>
  <si>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</si>
  <si>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</si>
  <si>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</si>
  <si>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</si>
  <si>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</si>
  <si>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</si>
  <si>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</si>
  <si>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</si>
  <si>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</si>
  <si>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</si>
  <si>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</si>
  <si>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</si>
  <si>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</si>
  <si>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</si>
  <si>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</si>
  <si>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</si>
  <si>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</si>
  <si>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</si>
  <si>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</si>
  <si>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</si>
  <si>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</si>
  <si>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</si>
  <si>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</si>
  <si>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</si>
  <si>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</si>
  <si>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</si>
  <si>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</si>
  <si>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</si>
  <si>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</si>
  <si>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</si>
  <si>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</si>
  <si>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</si>
  <si>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</si>
  <si>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</si>
  <si>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</si>
  <si>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</si>
  <si>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</si>
  <si>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</si>
  <si>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</si>
  <si>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</si>
  <si>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</si>
  <si>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</si>
  <si>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</si>
  <si>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</si>
  <si>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</si>
  <si>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</si>
  <si>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</si>
  <si>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</si>
  <si>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</si>
  <si>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</si>
  <si>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</si>
  <si>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</si>
  <si>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</si>
  <si>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</si>
  <si>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</si>
  <si>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</si>
  <si>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</si>
  <si>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</si>
  <si>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</si>
  <si>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</si>
  <si>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</si>
  <si>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</si>
  <si>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</si>
  <si>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</si>
  <si>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</si>
  <si>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</si>
  <si>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</si>
  <si>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</si>
  <si>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</si>
  <si>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</si>
  <si>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</si>
  <si>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</si>
  <si>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</si>
  <si>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</si>
  <si>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</si>
  <si>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</si>
  <si>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</si>
  <si>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</si>
  <si>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</si>
  <si>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</si>
  <si>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</si>
  <si>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</si>
  <si>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</si>
  <si>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</si>
  <si>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</si>
  <si>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</si>
  <si>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</si>
  <si>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</si>
  <si>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</si>
  <si>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</si>
  <si>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</si>
  <si>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</si>
  <si>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</si>
  <si>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</si>
  <si>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</si>
  <si>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</si>
  <si>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</si>
  <si>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</si>
  <si>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</si>
  <si>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</si>
  <si>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</si>
  <si>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</si>
  <si>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</si>
  <si>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</si>
  <si>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</si>
  <si>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</si>
  <si>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</si>
  <si>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</si>
  <si>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</si>
  <si>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</si>
  <si>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</si>
  <si>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</si>
  <si>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</si>
  <si>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</si>
  <si>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</si>
  <si>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</si>
  <si>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</si>
  <si>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</si>
  <si>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</si>
  <si>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</si>
  <si>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</si>
  <si>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</si>
  <si>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</si>
  <si>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</si>
  <si>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</si>
  <si>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</si>
  <si>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</si>
  <si>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</si>
  <si>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</si>
  <si>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</si>
  <si>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</si>
  <si>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</si>
  <si>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</si>
  <si>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</si>
  <si>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</si>
  <si>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</si>
  <si>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</si>
  <si>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</si>
  <si>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</si>
  <si>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</si>
  <si>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</si>
  <si>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</si>
  <si>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</si>
  <si>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</si>
  <si>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</si>
  <si>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</si>
  <si>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</si>
  <si>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</si>
  <si>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</si>
  <si>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</si>
  <si>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</si>
  <si>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</si>
  <si>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</si>
  <si>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</si>
  <si>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</si>
  <si>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</si>
  <si>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</si>
  <si>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</si>
  <si>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</si>
  <si>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</si>
  <si>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</si>
  <si>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</si>
  <si>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</si>
  <si>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</si>
  <si>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</si>
  <si>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</si>
  <si>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</si>
  <si>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</si>
  <si>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</si>
  <si>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</si>
  <si>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</si>
  <si>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</si>
  <si>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</si>
  <si>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</si>
  <si>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</si>
  <si>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</si>
  <si>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</si>
  <si>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</si>
  <si>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</si>
  <si>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</si>
  <si>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</si>
  <si>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</si>
  <si>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</si>
  <si>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</si>
  <si>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</si>
  <si>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</si>
  <si>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</si>
  <si>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</si>
  <si>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</si>
  <si>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</si>
  <si>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</si>
  <si>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</si>
  <si>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</si>
  <si>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</si>
  <si>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</si>
  <si>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</si>
  <si>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</si>
  <si>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</si>
  <si>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</si>
  <si>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</si>
  <si>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</si>
  <si>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</si>
  <si>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</si>
  <si>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</si>
  <si>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</si>
  <si>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</si>
  <si>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</si>
  <si>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</si>
  <si>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</si>
  <si>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</si>
  <si>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</si>
  <si>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</si>
  <si>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</si>
  <si>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</si>
  <si>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</si>
  <si>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</si>
  <si>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</si>
  <si>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</si>
  <si>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</si>
  <si>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</si>
  <si>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</si>
  <si>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</si>
  <si>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</si>
  <si>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</si>
  <si>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</si>
  <si>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</si>
  <si>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</si>
  <si>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</si>
  <si>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</si>
  <si>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</si>
  <si>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</si>
  <si>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</si>
  <si>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</si>
  <si>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</si>
  <si>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</si>
  <si>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</si>
  <si>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</si>
  <si>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</si>
  <si>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</si>
  <si>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</si>
  <si>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</si>
  <si>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</si>
  <si>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</si>
  <si>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</si>
  <si>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</si>
  <si>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</si>
  <si>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</si>
  <si>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</si>
  <si>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</si>
  <si>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</si>
  <si>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</si>
  <si>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</si>
  <si>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</si>
  <si>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</si>
  <si>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</si>
  <si>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</si>
  <si>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</si>
  <si>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</si>
  <si>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</si>
  <si>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</si>
  <si>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</si>
  <si>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</si>
  <si>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</si>
  <si>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</si>
  <si>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</si>
  <si>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</si>
  <si>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</si>
  <si>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</si>
  <si>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</si>
  <si>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</si>
  <si>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</si>
  <si>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</si>
  <si>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</si>
  <si>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</si>
  <si>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</si>
  <si>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</si>
  <si>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</si>
  <si>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</si>
  <si>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</si>
  <si>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</si>
  <si>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</si>
  <si>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</si>
  <si>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</si>
  <si>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</si>
  <si>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</si>
  <si>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</si>
  <si>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</si>
  <si>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</si>
  <si>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</si>
  <si>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</si>
  <si>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</si>
  <si>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</si>
  <si>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</si>
  <si>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</si>
  <si>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</si>
  <si>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</si>
  <si>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</si>
  <si>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</si>
  <si>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</si>
  <si>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</si>
  <si>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</si>
  <si>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</si>
  <si>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</si>
  <si>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</si>
  <si>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</si>
  <si>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</si>
  <si>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</si>
  <si>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</si>
  <si>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</si>
  <si>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</si>
  <si>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</si>
  <si>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</si>
  <si>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</si>
  <si>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</si>
  <si>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</si>
  <si>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</si>
  <si>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</si>
  <si>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</si>
  <si>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</si>
  <si>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</si>
  <si>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</si>
  <si>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</si>
  <si>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</si>
  <si>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</si>
  <si>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</si>
  <si>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</si>
  <si>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</si>
  <si>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</si>
  <si>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</si>
  <si>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</si>
  <si>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</si>
  <si>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</si>
  <si>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</si>
  <si>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</si>
  <si>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</si>
  <si>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</si>
  <si>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</si>
  <si>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</si>
  <si>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</si>
  <si>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</si>
  <si>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</si>
  <si>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</si>
  <si>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</si>
  <si>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</si>
  <si>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</si>
  <si>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</si>
  <si>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</si>
  <si>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</si>
  <si>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</si>
  <si>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</si>
  <si>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</si>
  <si>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</si>
  <si>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</si>
  <si>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</si>
  <si>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</si>
  <si>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</si>
  <si>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</si>
  <si>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</si>
  <si>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</si>
  <si>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</si>
  <si>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</si>
  <si>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</si>
  <si>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</si>
  <si>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</si>
  <si>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</si>
  <si>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</si>
  <si>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</si>
  <si>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</si>
  <si>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</si>
  <si>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</si>
  <si>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</si>
  <si>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</si>
  <si>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</si>
  <si>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</si>
  <si>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</si>
  <si>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</si>
  <si>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</si>
  <si>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</si>
  <si>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</si>
  <si>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</si>
  <si>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</si>
  <si>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</si>
  <si>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</si>
  <si>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</si>
  <si>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</si>
  <si>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</si>
  <si>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</si>
  <si>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</si>
  <si>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</si>
  <si>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</si>
  <si>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</si>
  <si>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</si>
  <si>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</si>
  <si>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</si>
  <si>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</si>
  <si>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</si>
  <si>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</si>
  <si>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</si>
  <si>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</si>
  <si>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</si>
  <si>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</si>
  <si>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</si>
  <si>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</si>
  <si>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</si>
  <si>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</si>
  <si>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</si>
  <si>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</si>
  <si>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</si>
  <si>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</si>
  <si>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</si>
  <si>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</si>
  <si>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</si>
  <si>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</si>
  <si>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</si>
  <si>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</si>
  <si>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</si>
  <si>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</si>
  <si>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</si>
  <si>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</si>
  <si>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</si>
  <si>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</si>
  <si>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</si>
  <si>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</si>
  <si>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</si>
  <si>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</si>
  <si>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</si>
  <si>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</si>
  <si>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</si>
  <si>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</si>
  <si>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</si>
  <si>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</si>
  <si>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</si>
  <si>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</si>
  <si>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</si>
  <si>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</si>
  <si>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</si>
  <si>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</si>
  <si>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</si>
  <si>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</si>
  <si>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</si>
  <si>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</si>
  <si>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</si>
  <si>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</si>
  <si>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</si>
  <si>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</si>
  <si>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</si>
  <si>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</si>
  <si>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</si>
  <si>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</si>
  <si>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</si>
  <si>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</si>
  <si>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</si>
  <si>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</si>
  <si>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</si>
  <si>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</si>
  <si>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</si>
  <si>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</si>
  <si>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</si>
  <si>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</si>
  <si>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</si>
  <si>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</si>
  <si>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</si>
  <si>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</si>
  <si>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</si>
  <si>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</si>
  <si>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</si>
  <si>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</si>
  <si>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</si>
  <si>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</si>
  <si>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</si>
  <si>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</si>
  <si>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</si>
  <si>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</si>
  <si>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</si>
  <si>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</si>
  <si>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</si>
  <si>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</si>
  <si>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</si>
  <si>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</si>
  <si>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</si>
  <si>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</si>
  <si>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</si>
  <si>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</si>
  <si>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</si>
  <si>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</si>
  <si>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</si>
  <si>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</si>
  <si>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</si>
  <si>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</si>
  <si>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</si>
  <si>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</si>
  <si>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</si>
  <si>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</si>
  <si>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</si>
  <si>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</si>
  <si>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</si>
  <si>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</si>
  <si>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</si>
  <si>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</si>
  <si>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</si>
  <si>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</si>
  <si>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</si>
  <si>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</si>
  <si>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</si>
  <si>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</si>
  <si>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</si>
  <si>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</si>
  <si>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</si>
  <si>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</si>
  <si>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</si>
  <si>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</si>
  <si>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</si>
  <si>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</si>
  <si>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</si>
  <si>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</si>
  <si>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</si>
  <si>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</si>
  <si>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</si>
  <si>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</si>
  <si>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</si>
  <si>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</si>
  <si>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</si>
  <si>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</si>
  <si>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</si>
  <si>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</si>
  <si>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</si>
  <si>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</si>
  <si>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</si>
  <si>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</si>
  <si>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</si>
  <si>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</si>
  <si>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</si>
  <si>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</si>
  <si>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</si>
  <si>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</si>
  <si>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</si>
  <si>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</si>
  <si>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</si>
  <si>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</si>
  <si>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</si>
  <si>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</si>
  <si>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</si>
  <si>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</si>
  <si>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</si>
  <si>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</si>
  <si>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</si>
  <si>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</si>
  <si>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</si>
  <si>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</si>
  <si>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</si>
  <si>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</si>
  <si>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</si>
  <si>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</si>
  <si>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</si>
  <si>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</si>
  <si>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</si>
  <si>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</si>
  <si>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</si>
  <si>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</si>
  <si>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</si>
  <si>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</si>
  <si>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</si>
  <si>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</si>
  <si>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</si>
  <si>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</si>
  <si>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</si>
  <si>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</si>
  <si>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</si>
  <si>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</si>
  <si>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</si>
  <si>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</si>
  <si>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</si>
  <si>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</si>
  <si>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</si>
  <si>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</si>
  <si>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</si>
  <si>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</si>
  <si>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</si>
  <si>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</si>
  <si>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</si>
  <si>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</si>
  <si>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</si>
  <si>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</si>
  <si>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</si>
  <si>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</si>
  <si>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</si>
  <si>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</si>
  <si>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</si>
  <si>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</si>
  <si>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</si>
  <si>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</si>
  <si>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</si>
  <si>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</si>
  <si>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</si>
  <si>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</si>
  <si>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</si>
  <si>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</si>
  <si>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</si>
  <si>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</si>
  <si>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</si>
  <si>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</si>
  <si>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</si>
  <si>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</si>
  <si>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</si>
  <si>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</si>
  <si>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</si>
  <si>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</si>
  <si>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</si>
  <si>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</si>
  <si>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</si>
  <si>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</si>
  <si>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</si>
  <si>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</si>
  <si>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</si>
  <si>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</si>
  <si>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</si>
  <si>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</si>
  <si>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</si>
  <si>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</si>
  <si>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</si>
  <si>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</si>
  <si>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</si>
  <si>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</si>
  <si>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</si>
  <si>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</si>
  <si>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</si>
  <si>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</si>
  <si>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</si>
  <si>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</si>
  <si>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</si>
  <si>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</si>
  <si>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</si>
  <si>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</si>
  <si>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</si>
  <si>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</si>
  <si>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</si>
  <si>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</si>
  <si>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</si>
  <si>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</si>
  <si>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</si>
  <si>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</si>
  <si>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</si>
  <si>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</si>
  <si>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</si>
  <si>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</si>
  <si>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</si>
  <si>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</si>
  <si>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</si>
  <si>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</si>
  <si>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</si>
  <si>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</si>
  <si>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</si>
  <si>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</si>
  <si>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</si>
  <si>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</si>
  <si>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</si>
  <si>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</si>
  <si>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</si>
  <si>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</si>
  <si>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</si>
  <si>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</si>
  <si>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</si>
  <si>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</si>
  <si>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</si>
  <si>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</si>
  <si>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</si>
  <si>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</si>
  <si>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</si>
  <si>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</si>
  <si>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</si>
  <si>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</si>
  <si>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</si>
  <si>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</si>
  <si>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</si>
  <si>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</si>
  <si>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</si>
  <si>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</si>
  <si>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</si>
  <si>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</si>
  <si>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</si>
  <si>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</si>
  <si>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</si>
  <si>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</si>
  <si>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</si>
  <si>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</si>
  <si>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</si>
  <si>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</si>
  <si>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</si>
  <si>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</si>
  <si>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</si>
  <si>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</si>
  <si>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</si>
  <si>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</si>
  <si>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</si>
  <si>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</si>
  <si>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</si>
  <si>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</si>
  <si>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</si>
  <si>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</si>
  <si>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</si>
  <si>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</si>
  <si>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</si>
  <si>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</si>
  <si>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</si>
  <si>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</si>
  <si>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</si>
  <si>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</si>
  <si>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</si>
  <si>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</si>
  <si>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</si>
  <si>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</si>
  <si>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</si>
  <si>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</si>
  <si>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</si>
  <si>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</si>
  <si>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</si>
  <si>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</si>
  <si>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</si>
  <si>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</si>
  <si>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</si>
  <si>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</si>
  <si>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</si>
  <si>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</si>
  <si>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</si>
  <si>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</si>
  <si>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</si>
  <si>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</si>
  <si>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</si>
  <si>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</si>
  <si>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</si>
  <si>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</si>
  <si>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</si>
  <si>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</si>
  <si>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</si>
  <si>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</si>
  <si>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</si>
  <si>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</si>
  <si>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</si>
  <si>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</si>
  <si>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</si>
  <si>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</si>
  <si>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</si>
  <si>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</si>
  <si>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</si>
  <si>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</si>
  <si>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</si>
  <si>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</si>
  <si>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</si>
  <si>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</si>
  <si>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</si>
  <si>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</si>
  <si>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</si>
  <si>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</si>
  <si>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</si>
  <si>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</si>
  <si>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</si>
  <si>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</si>
  <si>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</si>
  <si>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</si>
  <si>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</si>
  <si>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</si>
  <si>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</si>
  <si>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</si>
  <si>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</si>
  <si>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</si>
  <si>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</si>
  <si>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</si>
  <si>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</si>
  <si>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</si>
  <si>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</si>
  <si>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</si>
  <si>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</si>
  <si>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</si>
  <si>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</si>
  <si>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</si>
  <si>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</si>
  <si>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</si>
  <si>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</si>
  <si>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</si>
  <si>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</si>
  <si>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</si>
  <si>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</si>
  <si>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</si>
  <si>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</si>
  <si>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</si>
  <si>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</si>
  <si>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</si>
  <si>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</si>
  <si>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</si>
  <si>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</si>
  <si>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</si>
  <si>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</si>
  <si>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</si>
  <si>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</si>
  <si>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</si>
  <si>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</si>
  <si>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</si>
  <si>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</si>
  <si>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</si>
  <si>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</si>
  <si>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</si>
  <si>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</si>
  <si>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</si>
  <si>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</si>
  <si>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</si>
  <si>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</si>
  <si>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</si>
  <si>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</si>
  <si>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</si>
  <si>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</si>
  <si>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</si>
  <si>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</si>
  <si>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</si>
  <si>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</si>
  <si>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</si>
  <si>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</si>
  <si>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</si>
  <si>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</si>
  <si>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</si>
  <si>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</si>
  <si>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</si>
  <si>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</si>
  <si>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</si>
  <si>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</si>
  <si>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</si>
  <si>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</si>
  <si>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</si>
  <si>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</si>
  <si>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</si>
  <si>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</si>
  <si>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</si>
  <si>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</si>
  <si>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</si>
  <si>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</si>
  <si>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</si>
  <si>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</si>
  <si>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</si>
  <si>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</si>
  <si>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</si>
  <si>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</si>
  <si>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</si>
  <si>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</si>
  <si>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</si>
  <si>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</si>
  <si>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</si>
  <si>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</si>
  <si>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</si>
  <si>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</si>
  <si>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</si>
  <si>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</si>
  <si>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</si>
  <si>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</si>
  <si>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</si>
  <si>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</si>
  <si>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</si>
  <si>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</si>
  <si>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</si>
  <si>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</si>
  <si>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</si>
  <si>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</si>
  <si>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</si>
  <si>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</si>
  <si>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</si>
  <si>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</si>
  <si>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</si>
  <si>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</si>
  <si>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</si>
  <si>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</si>
  <si>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</si>
  <si>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</si>
  <si>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</si>
  <si>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</si>
  <si>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</si>
  <si>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</si>
  <si>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</si>
  <si>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</si>
  <si>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</si>
  <si>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</si>
  <si>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</si>
  <si>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</si>
  <si>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</si>
  <si>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</si>
  <si>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</si>
  <si>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</si>
  <si>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</si>
  <si>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</si>
  <si>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</si>
  <si>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</si>
  <si>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</si>
  <si>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</si>
  <si>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</si>
  <si>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</si>
  <si>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</si>
  <si>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</si>
  <si>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</si>
  <si>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</si>
  <si>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</si>
  <si>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</si>
  <si>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</si>
  <si>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</si>
  <si>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</si>
  <si>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</si>
  <si>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</si>
  <si>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</si>
  <si>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</si>
  <si>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</si>
  <si>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</si>
  <si>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</si>
  <si>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</si>
  <si>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</si>
  <si>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</si>
  <si>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</si>
  <si>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</si>
  <si>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</si>
  <si>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</si>
  <si>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</si>
  <si>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</si>
  <si>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</si>
  <si>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</si>
  <si>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</si>
  <si>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</si>
  <si>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</si>
  <si>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</si>
  <si>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</si>
  <si>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</si>
  <si>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</si>
  <si>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</si>
  <si>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</si>
  <si>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</si>
  <si>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</si>
  <si>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</si>
  <si>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</si>
  <si>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</si>
  <si>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</si>
  <si>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</si>
  <si>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</si>
  <si>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</si>
  <si>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</si>
  <si>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</si>
  <si>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</si>
  <si>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</si>
  <si>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</si>
  <si>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</si>
  <si>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</si>
  <si>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</si>
  <si>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</si>
  <si>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</si>
  <si>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</si>
  <si>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</si>
  <si>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</si>
  <si>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</si>
  <si>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</si>
  <si>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</si>
  <si>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</si>
  <si>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</si>
  <si>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</si>
  <si>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</si>
  <si>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</si>
  <si>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</si>
  <si>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</si>
  <si>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</si>
  <si>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</si>
  <si>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</si>
  <si>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</si>
  <si>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</si>
  <si>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</si>
  <si>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</si>
  <si>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</si>
  <si>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</si>
  <si>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</si>
  <si>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</si>
  <si>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</si>
  <si>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</si>
  <si>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</si>
  <si>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</si>
  <si>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</si>
  <si>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</si>
  <si>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</si>
  <si>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</si>
  <si>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</si>
  <si>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</si>
  <si>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</si>
  <si>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</si>
  <si>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</si>
  <si>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</si>
  <si>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</si>
  <si>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</si>
  <si>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</si>
  <si>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</si>
  <si>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</si>
  <si>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</si>
  <si>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</si>
  <si>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</si>
  <si>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</si>
  <si>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</si>
  <si>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</si>
  <si>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</si>
  <si>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</si>
  <si>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</si>
  <si>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</si>
  <si>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</si>
  <si>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</si>
  <si>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</si>
  <si>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</si>
  <si>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</si>
  <si>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</si>
  <si>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</si>
  <si>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</si>
  <si>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</si>
  <si>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</si>
  <si>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</si>
  <si>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</si>
  <si>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</si>
  <si>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</si>
  <si>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</si>
  <si>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</si>
  <si>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</si>
  <si>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</si>
  <si>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</si>
  <si>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</si>
  <si>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</si>
  <si>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</si>
  <si>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</si>
  <si>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</si>
  <si>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</si>
  <si>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</si>
  <si>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</si>
  <si>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</si>
  <si>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</si>
  <si>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</si>
  <si>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</si>
  <si>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</si>
  <si>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</si>
  <si>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</si>
  <si>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</si>
  <si>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</si>
  <si>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</si>
  <si>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</si>
  <si>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</si>
  <si>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</si>
  <si>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</si>
  <si>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</si>
  <si>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</si>
  <si>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</si>
  <si>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</si>
  <si>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</si>
  <si>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</si>
  <si>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</si>
  <si>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</si>
  <si>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</si>
  <si>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</si>
  <si>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</si>
  <si>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</si>
  <si>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</si>
  <si>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</si>
  <si>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</si>
  <si>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</si>
  <si>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</si>
  <si>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</si>
  <si>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</si>
  <si>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</si>
  <si>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</si>
  <si>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</si>
  <si>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</si>
  <si>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</si>
  <si>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</si>
  <si>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</si>
  <si>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</si>
  <si>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</si>
  <si>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</si>
  <si>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</si>
  <si>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</si>
  <si>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</si>
  <si>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</si>
  <si>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</si>
  <si>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</si>
  <si>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</si>
  <si>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</si>
  <si>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</si>
  <si>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</si>
  <si>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</si>
  <si>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</si>
  <si>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</si>
  <si>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</si>
  <si>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</si>
  <si>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</si>
  <si>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</si>
  <si>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</si>
  <si>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</si>
  <si>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</si>
  <si>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</si>
  <si>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</si>
  <si>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</si>
  <si>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</si>
  <si>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</si>
  <si>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</si>
  <si>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</si>
  <si>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</si>
  <si>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</si>
  <si>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</si>
  <si>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</si>
  <si>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</si>
  <si>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</si>
  <si>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</si>
  <si>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</si>
  <si>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</si>
  <si>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</si>
  <si>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</si>
  <si>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</si>
  <si>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</si>
  <si>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</si>
  <si>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</si>
  <si>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</si>
  <si>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</si>
  <si>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</si>
  <si>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</si>
  <si>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</si>
  <si>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</si>
  <si>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</si>
  <si>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</si>
  <si>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</si>
  <si>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</si>
  <si>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</si>
  <si>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</si>
  <si>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</si>
  <si>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</si>
  <si>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</si>
  <si>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</si>
  <si>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</si>
  <si>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</si>
  <si>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</si>
  <si>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</si>
  <si>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</si>
  <si>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</si>
  <si>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</si>
  <si>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</si>
  <si>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</si>
  <si>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</si>
  <si>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</si>
  <si>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</si>
  <si>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</si>
  <si>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</si>
  <si>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</si>
  <si>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</si>
  <si>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</si>
  <si>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</si>
  <si>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</si>
  <si>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</si>
  <si>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</si>
  <si>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</si>
  <si>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</si>
  <si>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</si>
  <si>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</si>
  <si>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</si>
  <si>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</si>
  <si>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</si>
  <si>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</si>
  <si>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</si>
  <si>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</si>
  <si>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</si>
  <si>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</si>
  <si>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</si>
  <si>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</si>
  <si>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</si>
  <si>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</si>
  <si>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</si>
  <si>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</si>
  <si>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</si>
  <si>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</si>
  <si>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</si>
  <si>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</si>
  <si>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</si>
  <si>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</si>
  <si>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</si>
  <si>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</si>
  <si>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</si>
  <si>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</si>
  <si>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</si>
  <si>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</si>
  <si>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</si>
  <si>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</si>
  <si>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</si>
  <si>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</si>
  <si>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</si>
  <si>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</si>
  <si>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</si>
  <si>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</si>
  <si>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</si>
  <si>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</si>
  <si>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</si>
  <si>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</si>
  <si>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</si>
  <si>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</si>
  <si>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</si>
  <si>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</si>
  <si>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</si>
  <si>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</si>
  <si>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</si>
  <si>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</si>
  <si>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</si>
  <si>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</si>
  <si>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</si>
  <si>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</si>
  <si>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</si>
  <si>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</si>
  <si>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</si>
  <si>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</si>
  <si>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</si>
  <si>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</si>
  <si>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</si>
  <si>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</si>
  <si>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</si>
  <si>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</si>
  <si>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</si>
  <si>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</si>
  <si>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</si>
  <si>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</si>
  <si>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</si>
  <si>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</si>
  <si>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</si>
  <si>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</si>
  <si>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</si>
  <si>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</si>
  <si>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</si>
  <si>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</si>
  <si>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</si>
  <si>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</si>
  <si>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</si>
  <si>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</si>
  <si>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</si>
  <si>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</si>
  <si>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</si>
  <si>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</si>
  <si>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</si>
  <si>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</si>
  <si>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</si>
  <si>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</si>
  <si>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</si>
  <si>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</si>
  <si>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</si>
  <si>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</si>
  <si>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</si>
  <si>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</si>
  <si>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</si>
  <si>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</si>
  <si>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</si>
  <si>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</si>
  <si>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</si>
  <si>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</si>
  <si>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</si>
  <si>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</si>
  <si>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</si>
  <si>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</si>
  <si>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</si>
  <si>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</si>
  <si>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</si>
  <si>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</si>
  <si>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</si>
  <si>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</si>
  <si>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</si>
  <si>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</si>
  <si>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</si>
  <si>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</si>
  <si>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</si>
  <si>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</si>
  <si>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</si>
  <si>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</si>
  <si>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</si>
  <si>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</si>
  <si>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</si>
  <si>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</si>
  <si>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</si>
  <si>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</si>
  <si>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</si>
  <si>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</si>
  <si>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</si>
  <si>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</si>
  <si>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</si>
  <si>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</si>
  <si>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</si>
  <si>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</si>
  <si>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</si>
  <si>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</si>
  <si>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</si>
  <si>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</si>
  <si>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</si>
  <si>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</si>
  <si>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</si>
  <si>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</si>
  <si>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</si>
  <si>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</si>
  <si>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</si>
  <si>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</si>
  <si>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</si>
  <si>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</si>
  <si>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</si>
  <si>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</si>
  <si>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</si>
  <si>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</si>
  <si>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</si>
  <si>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</si>
  <si>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</si>
  <si>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</si>
  <si>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</si>
  <si>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</si>
  <si>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</si>
  <si>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</si>
  <si>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</si>
  <si>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</si>
  <si>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</si>
  <si>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</si>
  <si>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</si>
  <si>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</si>
  <si>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</si>
  <si>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</si>
  <si>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</si>
  <si>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</si>
  <si>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</si>
  <si>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</si>
  <si>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</si>
  <si>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</si>
  <si>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</si>
  <si>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</si>
  <si>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</si>
  <si>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</si>
  <si>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</si>
  <si>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</si>
  <si>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</si>
  <si>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</si>
  <si>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</si>
  <si>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</si>
  <si>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</si>
  <si>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</si>
  <si>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</si>
  <si>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</si>
  <si>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</si>
  <si>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</si>
  <si>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</si>
  <si>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</si>
  <si>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</si>
  <si>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</si>
  <si>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</si>
  <si>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</si>
  <si>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</si>
  <si>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</si>
  <si>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</si>
  <si>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</si>
  <si>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</si>
  <si>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</si>
  <si>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</si>
  <si>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</si>
  <si>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</si>
  <si>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</si>
  <si>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</si>
  <si>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</si>
  <si>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</si>
  <si>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</si>
  <si>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</si>
  <si>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</si>
  <si>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</si>
  <si>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</si>
  <si>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</si>
  <si>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</si>
  <si>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</si>
  <si>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</si>
  <si>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</si>
  <si>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</si>
  <si>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</si>
  <si>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</si>
  <si>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</si>
  <si>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</si>
  <si>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</si>
  <si>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</si>
  <si>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</si>
  <si>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</si>
  <si>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</si>
  <si>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</si>
  <si>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</si>
  <si>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</si>
  <si>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</si>
  <si>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</si>
  <si>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</si>
  <si>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</si>
  <si>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</si>
  <si>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</si>
  <si>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</si>
  <si>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</si>
  <si>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</si>
  <si>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</si>
  <si>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</si>
  <si>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</si>
  <si>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</si>
  <si>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</si>
  <si>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</si>
  <si>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</si>
  <si>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</si>
  <si>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</si>
  <si>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</si>
  <si>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</si>
  <si>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</si>
  <si>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</si>
  <si>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</si>
  <si>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</si>
  <si>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</si>
  <si>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</si>
  <si>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</si>
  <si>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</si>
  <si>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</si>
  <si>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</si>
  <si>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</si>
  <si>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</si>
  <si>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</si>
  <si>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</si>
  <si>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</si>
  <si>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</si>
  <si>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</si>
  <si>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</si>
  <si>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</si>
  <si>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</si>
  <si>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</si>
  <si>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</si>
  <si>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</si>
  <si>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</si>
  <si>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</si>
  <si>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</si>
  <si>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</si>
  <si>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</si>
  <si>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</si>
  <si>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</si>
  <si>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</si>
  <si>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</si>
  <si>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</si>
  <si>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</si>
  <si>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</si>
  <si>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</si>
  <si>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</si>
  <si>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</si>
  <si>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</si>
  <si>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</si>
  <si>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</si>
  <si>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</si>
  <si>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</si>
  <si>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</si>
  <si>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</si>
  <si>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</si>
  <si>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</si>
  <si>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</si>
  <si>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</si>
  <si>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</si>
  <si>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</si>
  <si>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</si>
  <si>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</si>
  <si>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</si>
  <si>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</si>
  <si>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</si>
  <si>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</si>
  <si>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</si>
  <si>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</si>
  <si>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</si>
  <si>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</si>
  <si>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</si>
  <si>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</si>
  <si>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</si>
  <si>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</si>
  <si>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</si>
  <si>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</si>
  <si>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</si>
  <si>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</si>
  <si>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</si>
  <si>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</si>
  <si>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</si>
  <si>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</si>
  <si>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</si>
  <si>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</si>
  <si>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</si>
  <si>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</si>
  <si>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</si>
  <si>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</si>
  <si>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</si>
  <si>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</si>
  <si>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</si>
  <si>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</si>
  <si>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</si>
  <si>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</si>
  <si>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</si>
  <si>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</si>
  <si>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</si>
  <si>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</si>
  <si>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</si>
  <si>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</si>
  <si>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</si>
  <si>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</si>
  <si>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</si>
  <si>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</si>
  <si>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</si>
  <si>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</si>
  <si>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</si>
  <si>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</si>
  <si>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</si>
  <si>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</si>
  <si>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</si>
  <si>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</si>
  <si>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</si>
  <si>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</si>
  <si>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</si>
  <si>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</si>
  <si>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</si>
  <si>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</si>
  <si>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</si>
  <si>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</si>
  <si>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</si>
  <si>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</si>
  <si>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</si>
  <si>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</si>
  <si>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</si>
  <si>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</si>
  <si>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</si>
  <si>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</si>
  <si>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</si>
  <si>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</si>
  <si>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</si>
  <si>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</si>
  <si>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</si>
  <si>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</si>
  <si>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</si>
  <si>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</si>
  <si>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</si>
  <si>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</si>
  <si>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</si>
  <si>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</si>
  <si>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</si>
  <si>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</si>
  <si>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</si>
  <si>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</si>
  <si>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</si>
  <si>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</si>
  <si>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</si>
  <si>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</si>
  <si>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</si>
  <si>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</si>
  <si>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</si>
  <si>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</si>
  <si>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</si>
  <si>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</si>
  <si>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</si>
  <si>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</si>
  <si>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</si>
  <si>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</si>
  <si>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</si>
  <si>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</si>
  <si>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</si>
  <si>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</si>
  <si>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</si>
  <si>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</si>
  <si>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</si>
  <si>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</si>
  <si>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</si>
  <si>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</si>
  <si>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</si>
  <si>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</si>
  <si>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</si>
  <si>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</si>
  <si>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</si>
  <si>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</si>
  <si>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</si>
  <si>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</si>
  <si>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</si>
  <si>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</si>
  <si>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</si>
  <si>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</si>
  <si>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</si>
  <si>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</si>
  <si>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</si>
  <si>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</si>
  <si>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</si>
  <si>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</si>
  <si>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</si>
  <si>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</si>
  <si>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</si>
  <si>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</si>
  <si>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</si>
  <si>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</si>
  <si>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</si>
  <si>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</si>
  <si>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</si>
  <si>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</si>
  <si>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</si>
  <si>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</si>
  <si>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</si>
  <si>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</si>
  <si>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</si>
  <si>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</si>
  <si>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</si>
  <si>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</si>
  <si>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</si>
  <si>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</si>
  <si>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</si>
  <si>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</si>
  <si>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</si>
  <si>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</si>
  <si>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</si>
  <si>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</si>
  <si>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</si>
  <si>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</si>
  <si>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</si>
  <si>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</si>
  <si>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</si>
  <si>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</si>
  <si>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</si>
  <si>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</si>
  <si>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</si>
  <si>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</si>
  <si>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</si>
  <si>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</si>
  <si>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</si>
  <si>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</si>
  <si>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</si>
  <si>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</si>
  <si>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</si>
  <si>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</si>
  <si>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</si>
  <si>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</si>
  <si>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</si>
  <si>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</si>
  <si>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</si>
  <si>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</si>
  <si>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</si>
  <si>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</si>
  <si>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</si>
  <si>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</si>
  <si>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</si>
  <si>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</si>
  <si>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</si>
  <si>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</si>
  <si>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</si>
  <si>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</si>
  <si>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</si>
  <si>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</si>
  <si>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</si>
  <si>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</si>
  <si>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</si>
  <si>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</si>
  <si>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</si>
  <si>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</si>
  <si>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</si>
  <si>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</si>
  <si>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</si>
  <si>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</si>
  <si>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</si>
  <si>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</si>
  <si>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</si>
  <si>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</si>
  <si>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</si>
  <si>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</si>
  <si>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</si>
  <si>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</si>
  <si>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</si>
  <si>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</si>
  <si>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</si>
  <si>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</si>
  <si>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</si>
  <si>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</si>
  <si>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</si>
  <si>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</si>
  <si>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</si>
  <si>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</si>
  <si>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</si>
  <si>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</si>
  <si>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</si>
  <si>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</si>
  <si>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</si>
  <si>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</si>
  <si>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</si>
  <si>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</si>
  <si>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</si>
  <si>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</si>
  <si>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</si>
  <si>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</si>
  <si>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</si>
  <si>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</si>
  <si>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</si>
  <si>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</si>
  <si>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</si>
  <si>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</si>
  <si>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</si>
  <si>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</si>
  <si>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</si>
  <si>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</si>
  <si>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</si>
  <si>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</si>
  <si>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</si>
  <si>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</si>
  <si>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</si>
  <si>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</si>
  <si>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</si>
  <si>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</si>
  <si>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</si>
  <si>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</si>
  <si>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</si>
  <si>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</si>
  <si>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</si>
  <si>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</si>
  <si>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</si>
  <si>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</si>
  <si>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</si>
  <si>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</si>
  <si>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</si>
  <si>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</si>
  <si>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</si>
  <si>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</si>
  <si>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</si>
  <si>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</si>
  <si>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</si>
  <si>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</si>
  <si>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</si>
  <si>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</si>
  <si>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</si>
  <si>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</si>
  <si>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</si>
  <si>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</si>
  <si>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</si>
  <si>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</si>
  <si>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</si>
  <si>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</si>
  <si>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</si>
  <si>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</si>
  <si>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</si>
  <si>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</si>
  <si>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</si>
  <si>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</si>
  <si>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</si>
  <si>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</si>
  <si>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</si>
  <si>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</si>
  <si>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</si>
  <si>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</si>
  <si>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</si>
  <si>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</si>
  <si>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</si>
  <si>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</si>
  <si>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</si>
  <si>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</si>
  <si>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</si>
  <si>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</si>
  <si>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</si>
  <si>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</si>
  <si>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</si>
  <si>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</si>
  <si>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</si>
  <si>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</si>
  <si>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</si>
  <si>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</si>
  <si>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</si>
  <si>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</si>
  <si>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</si>
  <si>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</si>
  <si>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</si>
  <si>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</si>
  <si>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</si>
  <si>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</si>
  <si>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</si>
  <si>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</si>
  <si>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</si>
  <si>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</si>
  <si>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</si>
  <si>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</si>
  <si>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</si>
  <si>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</si>
  <si>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</si>
  <si>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</si>
  <si>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</si>
  <si>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</si>
  <si>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</si>
  <si>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</si>
  <si>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</si>
  <si>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</si>
  <si>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</si>
  <si>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</si>
  <si>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</si>
  <si>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</si>
  <si>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</si>
  <si>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</si>
  <si>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</si>
  <si>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</si>
  <si>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</si>
  <si>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</si>
  <si>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</si>
  <si>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</si>
  <si>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</si>
  <si>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</si>
  <si>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</si>
  <si>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</si>
  <si>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</si>
  <si>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</si>
  <si>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</si>
  <si>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</si>
  <si>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</si>
  <si>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</si>
  <si>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</si>
  <si>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</si>
  <si>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</si>
  <si>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</si>
  <si>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</si>
  <si>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</si>
  <si>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</si>
  <si>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</si>
  <si>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</si>
  <si>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</si>
  <si>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</si>
  <si>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</si>
  <si>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</si>
  <si>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</si>
  <si>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</si>
  <si>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</si>
  <si>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</si>
  <si>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</si>
  <si>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</si>
  <si>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</si>
  <si>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</si>
  <si>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</si>
  <si>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</si>
  <si>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</si>
  <si>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</si>
  <si>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</si>
  <si>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</si>
  <si>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</si>
  <si>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</si>
  <si>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</si>
  <si>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</si>
  <si>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</si>
  <si>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</si>
  <si>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</si>
  <si>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</si>
  <si>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</si>
  <si>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</si>
  <si>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</si>
  <si>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</si>
  <si>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</si>
  <si>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</si>
  <si>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</si>
  <si>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</si>
  <si>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</si>
  <si>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</si>
  <si>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</si>
  <si>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</si>
  <si>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</si>
  <si>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</si>
  <si>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</si>
  <si>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</si>
  <si>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</si>
  <si>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</si>
  <si>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</si>
  <si>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</si>
  <si>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</si>
  <si>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</si>
  <si>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</si>
  <si>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</si>
  <si>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</si>
  <si>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</si>
  <si>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</si>
  <si>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</si>
  <si>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</si>
  <si>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</si>
  <si>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</si>
  <si>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</si>
  <si>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</si>
  <si>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</si>
  <si>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</si>
  <si>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</si>
  <si>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</si>
  <si>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</si>
  <si>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</si>
  <si>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</si>
  <si>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</si>
  <si>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</si>
  <si>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</si>
  <si>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</si>
  <si>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</si>
  <si>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</si>
  <si>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</si>
  <si>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</si>
  <si>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</si>
  <si>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</si>
  <si>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</si>
  <si>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</si>
  <si>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</si>
  <si>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</si>
  <si>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</si>
  <si>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</si>
  <si>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</si>
  <si>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</si>
  <si>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</si>
  <si>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</si>
  <si>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</si>
  <si>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</si>
  <si>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</si>
  <si>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</si>
  <si>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</si>
  <si>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</si>
  <si>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</si>
  <si>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</si>
  <si>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</si>
  <si>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</si>
  <si>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</si>
  <si>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</si>
  <si>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</si>
  <si>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</si>
  <si>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</si>
  <si>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</si>
  <si>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</si>
  <si>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</si>
  <si>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</si>
  <si>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</si>
  <si>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</si>
  <si>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</si>
  <si>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</si>
  <si>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</si>
  <si>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</si>
  <si>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</si>
  <si>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</si>
  <si>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</si>
  <si>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</si>
  <si>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</si>
  <si>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</si>
  <si>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</si>
  <si>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</si>
  <si>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</si>
  <si>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</si>
  <si>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</si>
  <si>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</si>
  <si>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</si>
  <si>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</si>
  <si>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</si>
  <si>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</si>
  <si>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</si>
  <si>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</si>
  <si>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</si>
  <si>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</si>
  <si>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</si>
  <si>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</si>
  <si>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</si>
  <si>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</si>
  <si>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</si>
  <si>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</si>
  <si>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</si>
  <si>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</si>
  <si>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</si>
  <si>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</si>
  <si>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</si>
  <si>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</si>
  <si>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</si>
  <si>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</si>
  <si>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</si>
  <si>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</si>
  <si>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</si>
  <si>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</si>
  <si>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</si>
  <si>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</si>
  <si>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</si>
  <si>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</si>
  <si>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</si>
  <si>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</si>
  <si>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</si>
  <si>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</si>
  <si>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</si>
  <si>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</si>
  <si>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</si>
  <si>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</si>
  <si>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</si>
  <si>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</si>
  <si>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</si>
  <si>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</si>
  <si>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</si>
  <si>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</si>
  <si>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</si>
  <si>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</si>
  <si>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</si>
  <si>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</si>
  <si>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</si>
  <si>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</si>
  <si>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</si>
  <si>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</si>
  <si>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</si>
  <si>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</si>
  <si>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</si>
  <si>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</si>
  <si>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</si>
  <si>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</si>
  <si>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</si>
  <si>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</si>
  <si>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</si>
  <si>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</si>
  <si>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</si>
  <si>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</si>
  <si>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</si>
  <si>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</si>
  <si>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</si>
  <si>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</si>
  <si>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</si>
  <si>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</si>
  <si>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</si>
  <si>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</si>
  <si>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</si>
  <si>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</si>
  <si>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</si>
  <si>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</si>
  <si>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</si>
  <si>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</si>
  <si>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</si>
  <si>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</si>
  <si>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</si>
  <si>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</si>
  <si>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</si>
  <si>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</si>
  <si>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</si>
  <si>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</si>
  <si>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</si>
  <si>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</si>
  <si>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</si>
  <si>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</si>
  <si>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</si>
  <si>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</si>
  <si>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</si>
  <si>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</si>
  <si>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</si>
  <si>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</si>
  <si>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</si>
  <si>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</si>
  <si>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</si>
  <si>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</si>
  <si>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</si>
  <si>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</si>
  <si>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</si>
  <si>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</si>
  <si>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</si>
  <si>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</si>
  <si>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</si>
  <si>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</si>
  <si>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</si>
  <si>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</si>
  <si>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</si>
  <si>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</si>
  <si>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</si>
  <si>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</si>
  <si>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</si>
  <si>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</si>
  <si>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</si>
  <si>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</si>
  <si>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</si>
  <si>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</si>
  <si>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</si>
  <si>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</si>
  <si>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</si>
  <si>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</si>
  <si>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</si>
  <si>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</si>
  <si>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</si>
  <si>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</si>
  <si>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</si>
  <si>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</si>
  <si>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</si>
  <si>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</si>
  <si>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</si>
  <si>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</si>
  <si>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</si>
  <si>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</si>
  <si>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</si>
  <si>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</si>
  <si>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</si>
  <si>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</si>
  <si>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</si>
  <si>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</si>
  <si>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</si>
  <si>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</si>
  <si>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</si>
  <si>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</si>
  <si>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</si>
  <si>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</si>
  <si>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</si>
  <si>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</si>
  <si>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</si>
  <si>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</si>
  <si>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</si>
  <si>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</si>
  <si>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</si>
  <si>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</si>
  <si>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</si>
  <si>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</si>
  <si>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</si>
  <si>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</si>
  <si>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</si>
  <si>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</si>
  <si>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</si>
  <si>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</si>
  <si>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</si>
  <si>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</si>
  <si>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</si>
  <si>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</si>
  <si>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</si>
  <si>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</si>
  <si>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</si>
  <si>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</si>
  <si>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</si>
  <si>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</si>
  <si>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</si>
  <si>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</si>
  <si>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</si>
  <si>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</si>
  <si>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</si>
  <si>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</si>
  <si>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</si>
  <si>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</si>
  <si>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</si>
  <si>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</si>
  <si>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</si>
  <si>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</si>
  <si>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</si>
  <si>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</si>
  <si>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</si>
  <si>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</si>
  <si>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</si>
  <si>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</si>
  <si>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</si>
  <si>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</si>
  <si>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</si>
  <si>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</si>
  <si>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</si>
  <si>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</si>
  <si>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</si>
  <si>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</si>
  <si>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</si>
  <si>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</si>
  <si>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</si>
  <si>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</si>
  <si>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</si>
  <si>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</si>
  <si>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</si>
  <si>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</si>
  <si>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</si>
  <si>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</si>
  <si>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</si>
  <si>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</si>
  <si>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</si>
  <si>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</si>
  <si>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</si>
  <si>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</si>
  <si>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</si>
  <si>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</si>
  <si>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</si>
  <si>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</si>
  <si>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</si>
  <si>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</si>
  <si>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</si>
  <si>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</si>
  <si>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</si>
  <si>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</si>
  <si>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</si>
  <si>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</si>
  <si>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</si>
  <si>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</si>
  <si>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</si>
  <si>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</si>
  <si>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</si>
  <si>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</si>
  <si>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</si>
  <si>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</si>
  <si>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</si>
  <si>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</si>
  <si>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</si>
  <si>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</si>
  <si>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</si>
  <si>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</si>
  <si>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</si>
  <si>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</si>
  <si>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</si>
  <si>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</si>
  <si>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</si>
  <si>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</si>
  <si>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</si>
  <si>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</si>
  <si>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</si>
  <si>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</si>
  <si>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</si>
  <si>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</si>
  <si>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</si>
  <si>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</si>
  <si>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</si>
  <si>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</si>
  <si>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</si>
  <si>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</si>
  <si>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</si>
  <si>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</si>
  <si>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</si>
  <si>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</si>
  <si>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</si>
  <si>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</si>
  <si>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</si>
  <si>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</si>
  <si>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</si>
  <si>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</si>
  <si>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</si>
  <si>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</si>
  <si>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</si>
  <si>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</si>
  <si>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</si>
  <si>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</si>
  <si>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</si>
  <si>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</si>
  <si>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</si>
  <si>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</si>
  <si>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</si>
  <si>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</si>
  <si>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</si>
  <si>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</si>
  <si>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</si>
  <si>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</si>
  <si>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</si>
  <si>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</si>
  <si>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</si>
  <si>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PCM-20251111-00001185</t>
  </si>
  <si>
    <t>ETA 50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</si>
  <si>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</si>
  <si>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</si>
  <si>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</si>
  <si>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</si>
  <si>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</si>
  <si>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</si>
  <si>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</si>
  <si>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</si>
  <si>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</si>
  <si>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</si>
  <si>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PCM-20251111-00001128</t>
  </si>
  <si>
    <t>EM Team on the way ETA: 40 Mins</t>
  </si>
  <si>
    <t>PCM-20251111-00000854</t>
  </si>
  <si>
    <t>Team at gate and waiting for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</si>
</sst>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5" totalsRowShown="0" headerRowDxfId="31" dataDxfId="30" headerRowBorderDxfId="28" tableBorderDxfId="29">
  <autoFilter ref="A1:L2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4" totalsRowShown="0" headerRowDxfId="15" dataDxfId="14" headerRowBorderDxfId="12" tableBorderDxfId="13">
  <autoFilter ref="A1:L1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309.66289317129849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45972.611319097225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45972.611319097225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45972.611319097225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45972.611319097225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45972.611319097225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45972.611319097225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45972.611319097225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45972.611319097225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45972.611319097225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45972.611319097225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45972.611319097225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45972.611319097225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45972.611319097225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45972.611319097225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45972.611319097225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45972.611319097225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45972.611319097225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45972.611319097225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45972.611319097225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45972.611319097225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45972.611319097225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45972.611319097225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45972.611319097225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45972.611319097225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45972.611319097225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45972.611319097225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45972.611319097225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45972.611319097225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45972.611319097225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45972.611319097225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45972.611319097225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45972.611319097225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45972.611319097225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45972.611319097225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45972.611319097225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45972.611319097225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45972.611319097225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45972.611319097225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45972.611319097225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45972.611319097225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45972.611319097225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45972.611319097225</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45972.611319097225</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334FCF42-494B-4D7C-8A7F-B3A13149BEC4}"/>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147.61148113426316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18" ca="1" si="1">IFERROR(NOW()-F4,"-")</f>
        <v>0.327800578706956</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45972.611319097225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45972.611319097225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45972.611319097225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45972.611319097225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45972.611319097225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45972.611319097225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45972.611319097225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45972.611319097225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45972.611319097225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45972.611319097225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45972.611319097225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45972.611319097225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45972.611319097225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45972.611319097225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ref="G19:G50" ca="1" si="2">IFERROR(NOW()-F19,"-")</f>
        <v>45972.611319097225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45972.611319097225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45972.611319097225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45972.611319097225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45972.611319097225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45972.611319097225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t="shared" ca="1" si="2"/>
        <v>45972.611319097225</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3</v>
      </c>
      <c r="D2" s="155" t="s">
        <v>12824</v>
      </c>
      <c r="E2" s="18" t="s">
        <v>39100</v>
      </c>
      <c r="F2" s="20">
        <v>45972.595821759256</v>
      </c>
      <c r="G2" s="21">
        <f t="shared" ref="G2:G10" ca="1" si="0">IFERROR(NOW()-F2,"-")</f>
        <v>1.5497337968554348E-2</v>
      </c>
      <c r="H2" s="22">
        <v>45972.586817129632</v>
      </c>
      <c r="I2" s="19" t="str">
        <f>IFERROR(VLOOKUP(D2,DB!A:F,6,0),"")</f>
        <v>SCECO</v>
      </c>
      <c r="J2" s="18" t="str">
        <f>IFERROR(VLOOKUP(D2,DB!A:G,7,0),"")</f>
        <v>Dead</v>
      </c>
      <c r="K2" s="45" t="s">
        <v>39108</v>
      </c>
      <c r="L2" s="23" t="str">
        <f>IFERROR(VLOOKUP(D2,DB!A:I,9,0),"")</f>
        <v>Latis</v>
      </c>
    </row>
    <row r="3" spans="1:13" ht="15" customHeight="1">
      <c r="A3" s="19"/>
      <c r="B3" s="61" t="str">
        <f>IFERROR(VLOOKUP(D3,DB!A:K,11,0),"")</f>
        <v/>
      </c>
      <c r="C3" s="18"/>
      <c r="D3" s="61"/>
      <c r="E3" s="18"/>
      <c r="F3" s="20"/>
      <c r="G3" s="21">
        <f t="shared" ca="1" si="0"/>
        <v>45972.611319097225</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45972.611319097225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45972.611319097225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45972.611319097225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45972.611319097225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45972.611319097225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45972.611319097225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45972.611319097225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45972.611319097225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45972.611319097225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45972.611319097225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45972.611319097225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45972.611319097225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45972.611319097225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45972.611319097225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45972.611319097225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45972.611319097225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45972.611319097225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45972.611319097225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45972.611319097225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45972.611319097225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45972.611319097225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45972.611319097225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45972.611319097225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45972.611319097225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45972.611319097225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45972.611319097225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45972.611319097225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45972.611319097225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45972.611319097225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45972.611319097225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45972.611319097225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45972.611319097225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45972.611319097225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45972.611319097225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45972.611319097225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45972.611319097225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45972.611319097225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45972.611319097225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45972.611319097225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45972.611319097225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45972.611319097225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45972.611319097225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45972.611319097225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45972.611319097225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45972.611319097225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45972.611319097225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45972.611319097225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45972.611319097225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45972.611319097225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45972.611319097225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45972.611319097225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45972.611319097225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45972.611319097225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45972.611319097225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45972.611319097225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45972.611319097225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45972.611319097225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45972.611319097225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45972.611319097225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45972.611319097225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45972.611319097225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45972.611319097225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45972.611319097225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45972.611319097225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45972.611319097225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45972.611319097225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45972.611319097225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45972.611319097225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45972.611319097225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45972.611319097225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45972.611319097225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45972.611319097225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45972.611319097225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45972.611319097225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45972.611319097225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45972.611319097225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45972.611319097225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45972.611319097225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45972.611319097225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45972.611319097225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45972.611319097225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45972.611319097225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45972.611319097225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45972.611319097225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45972.611319097225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45972.611319097225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45972.611319097225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45972.611319097225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45972.611319097225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45972.611319097225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45972.611319097225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45972.611319097225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45972.611319097225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45972.611319097225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45972.611319097225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45972.611319097225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45972.611319097225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45972.611319097225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45972.611319097225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45972.611319097225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45972.611319097225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45972.611319097225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45972.611319097225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45972.611319097225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45972.611319097225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45972.611319097225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45972.611319097225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45972.611319097225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45972.611319097225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45972.611319097225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45972.611319097225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45972.611319097225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45972.611319097225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45972.611319097225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45972.611319097225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45972.611319097225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45972.611319097225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45972.611319097225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45972.611319097225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45972.611319097225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45972.611319097225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45972.611319097225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45972.611319097225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45972.611319097225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45972.611319097225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45972.611319097225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45972.611319097225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45972.611319097225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45972.611319097225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45972.611319097225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45972.611319097225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45972.611319097225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45972.611319097225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45972.611319097225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45972.611319097225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45972.611319097225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45972.611319097225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45972.611319097225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45972.611319097225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45972.611319097225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45972.611319097225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45972.611319097225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45972.611319097225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45972.611319097225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45972.611319097225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45972.611319097225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45972.611319097225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45972.611319097225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45972.611319097225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45972.611319097225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45972.611319097225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45972.611319097225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45972.611319097225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45972.611319097225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45972.611319097225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45972.611319097225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45972.611319097225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45972.611319097225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45972.611319097225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45972.611319097225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45972.611319097225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45972.611319097225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45972.611319097225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45972.611319097225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45972.611319097225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45972.611319097225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45972.611319097225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45972.611319097225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45972.611319097225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45972.611319097225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45972.611319097225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45972.611319097225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45972.611319097225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45972.611319097225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45972.611319097225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45972.611319097225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45972.611319097225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45972.611319097225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45972.611319097225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45972.611319097225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45972.611319097225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45972.611319097225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45972.611319097225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45972.611319097225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45972.611319097225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45972.611319097225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45972.611319097225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45972.611319097225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45972.611319097225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45972.611319097225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45972.611319097225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45972.611319097225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45972.611319097225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45972.611319097225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45972.611319097225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45972.611319097225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45972.611319097225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45972.611319097225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45972.611319097225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45972.611319097225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45972.611319097225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45972.611319097225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45972.611319097225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45972.611319097225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45972.611319097225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45972.611319097225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45972.611319097225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45972.611319097225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45972.611319097225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45972.611319097225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45972.611319097225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45972.611319097225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45972.611319097225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45972.611319097225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45972.611319097225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45972.611319097225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45972.611319097225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45972.611319097225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45972.611319097225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45972.611319097225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45972.611319097225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45972.611319097225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45972.611319097225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45972.611319097225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45972.611319097225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45972.611319097225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45972.611319097225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45972.611319097225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45972.611319097225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45972.611319097225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45972.611319097225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45972.611319097225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45972.611319097225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45972.611319097225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45972.611319097225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45972.611319097225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45972.611319097225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45972.611319097225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45972.611319097225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45972.611319097225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45972.611319097225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45972.611319097225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45972.611319097225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45972.611319097225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45972.611319097225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45972.611319097225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45972.611319097225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45972.611319097225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45972.611319097225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45972.611319097225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45972.611319097225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45972.611319097225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45972.611319097225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45972.611319097225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45972.611319097225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45972.611319097225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45972.611319097225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45972.611319097225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45972.611319097225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45972.611319097225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45972.611319097225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45972.611319097225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45972.611319097225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45972.611319097225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45972.611319097225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45972.611319097225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45972.611319097225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45972.611319097225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45972.611319097225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45972.611319097225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45972.611319097225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45972.611319097225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45972.611319097225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45972.611319097225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45972.611319097225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45972.611319097225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45972.611319097225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45972.611319097225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45972.611319097225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45972.611319097225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45972.611319097225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45972.611319097225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45972.611319097225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45972.611319097225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45972.611319097225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45972.611319097225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45972.611319097225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45972.611319097225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45972.611319097225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45972.611319097225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45972.611319097225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45972.611319097225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45972.611319097225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45972.611319097225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45972.611319097225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45972.611319097225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45972.611319097225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45972.611319097225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45972.611319097225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45972.611319097225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45972.611319097225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45972.611319097225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45972.611319097225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45972.611319097225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45972.611319097225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45972.611319097225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45972.611319097225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45972.611319097225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45972.611319097225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45972.611319097225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45972.611319097225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45972.611319097225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45972.611319097225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45972.611319097225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45972.611319097225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45972.611319097225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45972.611319097225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45972.611319097225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45972.611319097225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45972.611319097225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45972.611319097225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45972.611319097225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45972.611319097225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45972.611319097225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45972.611319097225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45972.611319097225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45972.611319097225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45972.611319097225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45972.611319097225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45972.611319097225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45972.611319097225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45972.611319097225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45972.611319097225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45972.611319097225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45972.611319097225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45972.611319097225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45972.611319097225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45972.611319097225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45972.611319097225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45972.611319097225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45972.611319097225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45972.611319097225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45972.611319097225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45972.611319097225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45972.611319097225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45972.611319097225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45972.611319097225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45972.611319097225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45972.611319097225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45972.611319097225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45972.611319097225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45972.611319097225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45972.611319097225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45972.611319097225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45972.611319097225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45972.611319097225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45972.611319097225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45972.611319097225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45972.611319097225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45972.611319097225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45972.611319097225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45972.611319097225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45972.611319097225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45972.611319097225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45972.611319097225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45972.611319097225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45972.611319097225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45972.611319097225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45972.611319097225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45972.611319097225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45972.611319097225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45972.611319097225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45972.611319097225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45972.611319097225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45972.611319097225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45972.611319097225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45972.611319097225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45972.611319097225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45972.611319097225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45972.611319097225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45972.611319097225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45972.611319097225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45972.611319097225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45972.611319097225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45972.611319097225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45972.611319097225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45972.611319097225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45972.611319097225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45972.611319097225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45972.611319097225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45972.611319097225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45972.611319097225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45972.611319097225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45972.611319097225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45972.611319097225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45972.611319097225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45972.611319097225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45972.611319097225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45972.611319097225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45972.611319097225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45972.611319097225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45972.611319097225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45972.611319097225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45972.611319097225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45972.611319097225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45972.611319097225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45972.611319097225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45972.611319097225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45972.611319097225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45972.611319097225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45972.611319097225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45972.611319097225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45972.611319097225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45972.611319097225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45972.611319097225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45972.611319097225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45972.611319097225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45972.611319097225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45972.611319097225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45972.611319097225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45972.611319097225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45972.611319097225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45972.611319097225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45972.611319097225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45972.611319097225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45972.611319097225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45972.611319097225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45972.611319097225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45972.611319097225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45972.611319097225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45972.611319097225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45972.611319097225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45972.611319097225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45972.611319097225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45972.611319097225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45972.611319097225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45972.611319097225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45972.611319097225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45972.611319097225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45972.611319097225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45972.611319097225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45972.611319097225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45972.611319097225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45972.611319097225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45972.611319097225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45972.611319097225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45972.611319097225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45972.611319097225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45972.611319097225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45972.611319097225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45972.611319097225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45972.611319097225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45972.611319097225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45972.611319097225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45972.611319097225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45972.611319097225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45972.611319097225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45972.611319097225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45972.611319097225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45972.611319097225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45972.611319097225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45972.611319097225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45972.611319097225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45972.611319097225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45972.611319097225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45972.611319097225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45972.611319097225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45972.611319097225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45972.611319097225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45972.611319097225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45972.611319097225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45972.611319097225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45972.611319097225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45972.611319097225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45972.611319097225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45972.611319097225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45972.611319097225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45972.611319097225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45972.611319097225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45972.611319097225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45972.611319097225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45972.611319097225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45972.611319097225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45972.611319097225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45972.611319097225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45972.611319097225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45972.611319097225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45972.611319097225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45972.611319097225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45972.611319097225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45972.611319097225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45972.611319097225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45972.611319097225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45972.611319097225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45972.611319097225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45972.611319097225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45972.611319097225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45972.611319097225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45972.611319097225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45972.611319097225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45972.611319097225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45972.611319097225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45972.611319097225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45972.611319097225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45972.611319097225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45972.611319097225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45972.611319097225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45972.611319097225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45972.611319097225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45972.611319097225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45972.611319097225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45972.611319097225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45972.611319097225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45972.611319097225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45972.611319097225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45972.611319097225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45972.611319097225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45972.611319097225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45972.611319097225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45972.611319097225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45972.611319097225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45972.611319097225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45972.611319097225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45972.611319097225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45972.611319097225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45972.611319097225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45972.611319097225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45972.611319097225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45972.611319097225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45972.611319097225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45972.611319097225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45972.611319097225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45972.611319097225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45972.611319097225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45972.611319097225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45972.611319097225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45972.611319097225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45972.611319097225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45972.611319097225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45972.611319097225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45972.611319097225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45972.611319097225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45972.611319097225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45972.611319097225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45972.611319097225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45972.611319097225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45972.611319097225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45972.611319097225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45972.611319097225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45972.611319097225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45972.611319097225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45972.611319097225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45972.611319097225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45972.611319097225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45972.611319097225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45972.611319097225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45972.611319097225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45972.611319097225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45972.611319097225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45972.611319097225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45972.611319097225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45972.611319097225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45972.611319097225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45972.611319097225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45972.611319097225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45972.611319097225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45972.611319097225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45972.611319097225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45972.611319097225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45972.611319097225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45972.611319097225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45972.611319097225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45972.611319097225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45972.611319097225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45972.611319097225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45972.611319097225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45972.611319097225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45972.611319097225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45972.611319097225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45972.611319097225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45972.611319097225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45972.611319097225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45972.611319097225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45972.611319097225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45972.611319097225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45972.611319097225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45972.611319097225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45972.611319097225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45972.611319097225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45972.611319097225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45972.611319097225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45972.611319097225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45972.611319097225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45972.611319097225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45972.611319097225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45972.611319097225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45972.611319097225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45972.611319097225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45972.611319097225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45972.611319097225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45972.611319097225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45972.611319097225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45972.611319097225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45972.611319097225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45972.611319097225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45972.611319097225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45972.611319097225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45972.611319097225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45972.611319097225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45972.611319097225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45972.611319097225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45972.611319097225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45972.611319097225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45972.611319097225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45972.611319097225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45972.611319097225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45972.611319097225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45972.611319097225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45972.611319097225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45972.611319097225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45972.611319097225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45972.611319097225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45972.611319097225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45972.611319097225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45972.611319097225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45972.611319097225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45972.611319097225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45972.611319097225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45972.611319097225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45972.611319097225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45972.611319097225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45972.611319097225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45972.611319097225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45972.611319097225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45972.611319097225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45972.611319097225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45972.611319097225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45972.611319097225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45972.611319097225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45972.611319097225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45972.611319097225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45972.611319097225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45972.611319097225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45972.611319097225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45972.611319097225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45972.611319097225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45972.611319097225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45972.611319097225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45972.611319097225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45972.611319097225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45972.611319097225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45972.611319097225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45972.611319097225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45972.611319097225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45972.611319097225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45972.611319097225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45972.611319097225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45972.611319097225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45972.611319097225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45972.611319097225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45972.611319097225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45972.611319097225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45972.611319097225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45972.611319097225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45972.611319097225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45972.611319097225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45972.611319097225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45972.611319097225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45972.611319097225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45972.611319097225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45972.611319097225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45972.611319097225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45972.611319097225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45972.611319097225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45972.611319097225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45972.611319097225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45972.611319097225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45972.611319097225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45972.611319097225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45972.611319097225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45972.611319097225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45972.611319097225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45972.611319097225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45972.611319097225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45972.611319097225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45972.611319097225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45972.611319097225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45972.611319097225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45972.611319097225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45972.611319097225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45972.611319097225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45972.611319097225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45972.611319097225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45972.611319097225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45972.611319097225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45972.611319097225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45972.611319097225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45972.611319097225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45972.611319097225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45972.611319097225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45972.611319097225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45972.611319097225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45972.611319097225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45972.611319097225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45972.611319097225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45972.611319097225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45972.611319097225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45972.611319097225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45972.611319097225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45972.611319097225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45972.611319097225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45972.611319097225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45972.611319097225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45972.611319097225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45972.611319097225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45972.611319097225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45972.611319097225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45972.611319097225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45972.611319097225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45972.611319097225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45972.611319097225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45972.611319097225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45972.611319097225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45972.611319097225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45972.611319097225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45972.611319097225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45972.611319097225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45972.611319097225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45972.611319097225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45972.611319097225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45972.611319097225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45972.611319097225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45972.611319097225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45972.611319097225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45972.611319097225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45972.611319097225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45972.611319097225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45972.611319097225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45972.611319097225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45972.611319097225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45972.611319097225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45972.611319097225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45972.611319097225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45972.611319097225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45972.611319097225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45972.611319097225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45972.611319097225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45972.611319097225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45972.611319097225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45972.611319097225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45972.611319097225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45972.611319097225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45972.611319097225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45972.611319097225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45972.611319097225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45972.611319097225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45972.611319097225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45972.611319097225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45972.611319097225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45972.611319097225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45972.611319097225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45972.611319097225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45972.611319097225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45972.611319097225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45972.611319097225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45972.611319097225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45972.611319097225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45972.611319097225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45972.611319097225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45972.611319097225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45972.611319097225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45972.611319097225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45972.611319097225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45972.611319097225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45972.611319097225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45972.611319097225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45972.611319097225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45972.611319097225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45972.611319097225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45972.611319097225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45972.611319097225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45972.611319097225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45972.611319097225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45972.611319097225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45972.611319097225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45972.611319097225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45972.611319097225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45972.611319097225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45972.611319097225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45972.611319097225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45972.611319097225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45972.611319097225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45972.611319097225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45972.611319097225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45972.611319097225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45972.611319097225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45972.611319097225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45972.611319097225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45972.611319097225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45972.611319097225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45972.611319097225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45972.611319097225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45972.611319097225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45972.611319097225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45972.611319097225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45972.611319097225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45972.611319097225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45972.611319097225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45972.611319097225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45972.611319097225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45972.611319097225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45972.611319097225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45972.611319097225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45972.611319097225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45972.611319097225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45972.611319097225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45972.611319097225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45972.611319097225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45972.611319097225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45972.611319097225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45972.611319097225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45972.611319097225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45972.611319097225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45972.611319097225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45972.611319097225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45972.611319097225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45972.611319097225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45972.611319097225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45972.611319097225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45972.611319097225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45972.611319097225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45972.611319097225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45972.611319097225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45972.611319097225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45972.611319097225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45972.611319097225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45972.611319097225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45972.611319097225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45972.611319097225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45972.611319097225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45972.611319097225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45972.611319097225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45972.611319097225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45972.611319097225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45972.611319097225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45972.611319097225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45972.611319097225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45972.611319097225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45972.611319097225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45972.611319097225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45972.611319097225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45972.611319097225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45972.611319097225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45972.611319097225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45972.611319097225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45972.611319097225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45972.611319097225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45972.611319097225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45972.611319097225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45972.611319097225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45972.611319097225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45972.611319097225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45972.611319097225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45972.611319097225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45972.611319097225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45972.611319097225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45972.611319097225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45972.611319097225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45972.611319097225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45972.611319097225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45972.611319097225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45972.611319097225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45972.611319097225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45972.611319097225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45972.611319097225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45972.611319097225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45972.611319097225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45972.611319097225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45972.611319097225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45972.611319097225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45972.611319097225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45972.611319097225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45972.611319097225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45972.611319097225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45972.611319097225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45972.611319097225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45972.611319097225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45972.611319097225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45972.611319097225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45972.611319097225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45972.611319097225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45972.611319097225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45972.611319097225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45972.611319097225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45972.611319097225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45972.611319097225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45972.611319097225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45972.611319097225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45972.611319097225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45972.611319097225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45972.611319097225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45972.611319097225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45972.611319097225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45972.611319097225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45972.611319097225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45972.611319097225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45972.611319097225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45972.611319097225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45972.611319097225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45972.611319097225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45972.611319097225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45972.611319097225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45972.611319097225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45972.611319097225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45972.611319097225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45972.611319097225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45972.611319097225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45972.611319097225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45972.611319097225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45972.611319097225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45972.611319097225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45972.611319097225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45972.611319097225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45972.611319097225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45972.611319097225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45972.611319097225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45972.611319097225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45972.611319097225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45972.611319097225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45972.611319097225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45972.611319097225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45972.611319097225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45972.611319097225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45972.611319097225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45972.611319097225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45972.611319097225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45972.611319097225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45972.611319097225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45972.611319097225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45972.611319097225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45972.611319097225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45972.611319097225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45972.611319097225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45972.611319097225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45972.611319097225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45972.611319097225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45972.611319097225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45972.611319097225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45972.611319097225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45972.611319097225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45972.611319097225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45972.611319097225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45972.611319097225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45972.611319097225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45972.611319097225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45972.611319097225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45972.611319097225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45972.611319097225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45972.611319097225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45972.611319097225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45972.611319097225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45972.611319097225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45972.611319097225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45972.611319097225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45972.611319097225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45972.611319097225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45972.611319097225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45972.611319097225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45972.611319097225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45972.611319097225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45972.611319097225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45972.611319097225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45972.611319097225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45972.611319097225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45972.611319097225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45972.611319097225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45972.611319097225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45972.611319097225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45972.611319097225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45972.611319097225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45972.611319097225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45972.611319097225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45972.611319097225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45972.611319097225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45972.611319097225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45972.611319097225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45972.611319097225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45972.611319097225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45972.611319097225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45972.611319097225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45972.611319097225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45972.611319097225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45972.611319097225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45972.611319097225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45972.611319097225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45972.611319097225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45972.611319097225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45972.611319097225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45972.611319097225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45972.611319097225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45972.611319097225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45972.611319097225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45972.611319097225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45972.611319097225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45972.611319097225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45972.611319097225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45972.611319097225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45972.611319097225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45972.611319097225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45972.611319097225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45972.611319097225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45972.611319097225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45972.611319097225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45972.611319097225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45972.611319097225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45972.611319097225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45972.611319097225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45972.611319097225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45972.611319097225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45972.611319097225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45972.611319097225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45972.611319097225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45972.611319097225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45972.611319097225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45972.611319097225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45972.611319097225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45972.611319097225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45972.611319097225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45972.611319097225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45972.611319097225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45972.611319097225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45972.611319097225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45972.611319097225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45972.611319097225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45972.611319097225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45972.611319097225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45972.611319097225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45972.611319097225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45972.611319097225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45972.611319097225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45972.611319097225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45972.611319097225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45972.611319097225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45972.611319097225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45972.611319097225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45972.611319097225</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tabSelected="1" workbookViewId="0">
      <selection activeCell="D5" sqref="D5: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269.13060150462843</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45972.611319097225</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45972.611319097225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45972.611319097225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45972.611319097225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45972.611319097225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45972.611319097225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45972.611319097225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45972.611319097225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45972.611319097225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45972.611319097225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45972.611319097225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45972.611319097225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45972.611319097225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45972.611319097225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45972.611319097225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45972.611319097225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45972.611319097225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45972.611319097225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45972.611319097225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45972.611319097225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45972.611319097225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45972.611319097225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45972.611319097225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45972.611319097225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45972.611319097225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45972.611319097225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45972.611319097225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45972.611319097225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45972.611319097225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45972.611319097225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45972.611319097225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45972.611319097225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45972.611319097225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45972.611319097225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45972.611319097225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45972.611319097225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45972.611319097225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45972.611319097225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45972.611319097225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45972.611319097225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45972.611319097225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45972.611319097225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45972.611319097225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45972.611319097225</v>
      </c>
      <c r="H46" s="96"/>
      <c r="I46" s="135" t="str">
        <f>IFERROR(VLOOKUP(D46,DB!A:F,6,0),"")</f>
        <v/>
      </c>
      <c r="J46" s="135" t="str">
        <f>IFERROR(VLOOKUP(D46,DB!A:G,7,0),"")</f>
        <v/>
      </c>
      <c r="K46" s="98"/>
      <c r="L46" s="92" t="str">
        <f>IFERROR(VLOOKUP(D46,DB!A:I,9,0),"")</f>
        <v/>
      </c>
    </row>
    <row r="47" spans="1:12" ht="15" customHeight="1">
      <c r="A47" s="149"/>
      <c r="B47" s="149" t="str">
        <f>IFERROR(VLOOKUP(D47,DB!A:K,11,0),"")</f>
        <v/>
      </c>
      <c r="C47" s="150"/>
      <c r="D47" s="151"/>
      <c r="E47" s="152"/>
      <c r="F47" s="153"/>
      <c r="G47" s="97">
        <f ca="1">IFERROR(NOW()-F47,"")</f>
        <v>45972.611319097225</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45972.611319097225</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45972.611319097225</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45972.611319097225</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45972.611319097225</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45972.611319097225</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45972.611319097225</v>
      </c>
      <c r="H53" s="153"/>
      <c r="I53" s="149" t="str">
        <f>IFERROR(VLOOKUP(D53,DB!A:F,6,0),"")</f>
        <v/>
      </c>
      <c r="J53" s="149" t="str">
        <f>IFERROR(VLOOKUP(D53,DB!A:G,7,0),"")</f>
        <v/>
      </c>
      <c r="K53" s="154"/>
      <c r="L53" s="151" t="str">
        <f>IFERROR(VLOOKUP(D53,DB!A:I,9,0),"")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5"/>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80.779258912036312</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46.422441782407986</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34" ca="1" si="1">IFERROR(NOW()-F4,"")</f>
        <v>23.950207986112218</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38280</v>
      </c>
      <c r="E6" s="124" t="s">
        <v>39021</v>
      </c>
      <c r="F6" s="125">
        <v>45972.577962962961</v>
      </c>
      <c r="G6" s="126">
        <f t="shared" ca="1" si="1"/>
        <v>3.335613426315831E-2</v>
      </c>
      <c r="H6" s="125">
        <v>45972.57240740741</v>
      </c>
      <c r="I6" s="124" t="str">
        <f>IFERROR(VLOOKUP(D6,DB!A:F,6,0),"")</f>
        <v>SCECO</v>
      </c>
      <c r="J6" s="124" t="str">
        <f>IFERROR(VLOOKUP(D6,DB!A:G,7,0),"")</f>
        <v>Haj Removal</v>
      </c>
      <c r="K6" s="124" t="s">
        <v>39120</v>
      </c>
      <c r="L6" s="124" t="str">
        <f>IFERROR(VLOOKUP(D6,DB!A:I,9,0),"")</f>
        <v>Latis</v>
      </c>
    </row>
    <row r="7" spans="1:13">
      <c r="A7" s="124"/>
      <c r="B7" s="124" t="str">
        <f>IFERROR(VLOOKUP(D7,DB!A:K,11,0),"")</f>
        <v/>
      </c>
      <c r="C7" s="124"/>
      <c r="D7" s="124"/>
      <c r="E7" s="124"/>
      <c r="F7" s="125"/>
      <c r="G7" s="126">
        <f t="shared" ca="1" si="1"/>
        <v>45972.611319097225</v>
      </c>
      <c r="H7" s="125"/>
      <c r="I7" s="124" t="str">
        <f>IFERROR(VLOOKUP(D7,DB!A:F,6,0),"")</f>
        <v/>
      </c>
      <c r="J7" s="124" t="str">
        <f>IFERROR(VLOOKUP(D7,DB!A:G,7,0),"")</f>
        <v/>
      </c>
      <c r="K7" s="124"/>
      <c r="L7" s="124" t="str">
        <f>IFERROR(VLOOKUP(D7,DB!A:I,9,0),"")</f>
        <v/>
      </c>
    </row>
    <row r="8" spans="1:13">
      <c r="A8" s="124"/>
      <c r="B8" s="124" t="str">
        <f>IFERROR(VLOOKUP(D8,DB!A:K,11,0),"")</f>
        <v/>
      </c>
      <c r="C8" s="124"/>
      <c r="D8"/>
      <c r="E8" s="124"/>
      <c r="F8" s="125"/>
      <c r="G8" s="126">
        <f t="shared" ca="1" si="1"/>
        <v>45972.611319097225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45972.611319097225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45972.611319097225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45972.611319097225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45972.611319097225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45972.611319097225</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5"/>
      <c r="G14" s="126">
        <f t="shared" ca="1" si="1"/>
        <v>45972.611319097225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45972.611319097225</v>
      </c>
      <c r="H15" s="125"/>
      <c r="I15" s="124" t="str">
        <f>IFERROR(VLOOKUP(D15,DB!A:F,6,0),"")</f>
        <v/>
      </c>
      <c r="J15" s="124" t="str">
        <f>IFERROR(VLOOKUP(D15,DB!A:G,7,0),"")</f>
        <v/>
      </c>
      <c r="K15" s="124"/>
      <c r="L15" s="124" t="str">
        <f>IFERROR(VLOOKUP(D15,DB!A:I,9,0),"")</f>
        <v/>
      </c>
    </row>
    <row r="16" spans="1:13">
      <c r="A16" s="124"/>
      <c r="B16" s="124" t="str">
        <f>IFERROR(VLOOKUP(D16,DB!A:K,11,0),"")</f>
        <v/>
      </c>
      <c r="C16" s="124"/>
      <c r="D16"/>
      <c r="E16" s="124"/>
      <c r="F16" s="125"/>
      <c r="G16" s="126">
        <f t="shared" ca="1" si="1"/>
        <v>45972.611319097225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45972.611319097225</v>
      </c>
      <c r="H17" s="125"/>
      <c r="I17" s="124" t="str">
        <f>IFERROR(VLOOKUP(D17,DB!A:F,6,0),"")</f>
        <v/>
      </c>
      <c r="J17" s="124" t="str">
        <f>IFERROR(VLOOKUP(D17,DB!A:G,7,0),"")</f>
        <v/>
      </c>
      <c r="K17" s="124"/>
      <c r="L17" s="124" t="str">
        <f>IFERROR(VLOOKUP(D17,DB!A:I,9,0),"")</f>
        <v/>
      </c>
    </row>
    <row r="18" spans="1:12">
      <c r="A18" s="124"/>
      <c r="B18" s="124" t="str">
        <f>IFERROR(VLOOKUP(D18,DB!A:K,11,0),"")</f>
        <v/>
      </c>
      <c r="C18" s="124"/>
      <c r="D18"/>
      <c r="E18" s="124"/>
      <c r="F18" s="124"/>
      <c r="G18" s="126">
        <f t="shared" ca="1" si="1"/>
        <v>45972.611319097225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45972.611319097225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45972.611319097225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45972.611319097225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45972.611319097225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45972.611319097225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45972.611319097225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45972.611319097225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45972.611319097225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45972.611319097225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45972.611319097225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45972.611319097225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45972.611319097225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45972.611319097225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45972.611319097225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45972.611319097225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45972.611319097225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ref="G35:G98" ca="1" si="2">IFERROR(NOW()-F35,"")</f>
        <v>45972.611319097225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45972.611319097225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45972.611319097225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45972.611319097225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45972.611319097225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45972.611319097225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45972.611319097225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45972.611319097225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45972.611319097225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45972.611319097225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45972.611319097225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45972.611319097225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45972.611319097225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45972.611319097225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45972.611319097225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45972.611319097225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45972.611319097225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45972.611319097225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45972.611319097225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45972.611319097225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45972.611319097225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45972.611319097225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45972.611319097225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45972.611319097225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45972.611319097225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45972.611319097225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45972.611319097225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45972.611319097225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45972.611319097225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45972.611319097225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45972.611319097225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45972.611319097225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45972.611319097225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45972.611319097225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45972.611319097225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45972.611319097225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45972.611319097225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45972.611319097225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45972.611319097225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45972.611319097225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45972.611319097225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45972.611319097225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45972.611319097225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45972.611319097225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45972.611319097225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45972.611319097225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45972.611319097225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45972.611319097225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45972.611319097225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45972.611319097225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45972.611319097225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45972.611319097225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45972.611319097225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45972.611319097225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45972.611319097225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45972.611319097225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45972.611319097225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45972.611319097225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45972.611319097225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45972.611319097225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45972.611319097225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45972.611319097225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45972.611319097225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45972.611319097225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ref="G99:G162" ca="1" si="3">IFERROR(NOW()-F99,"")</f>
        <v>45972.611319097225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45972.611319097225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45972.611319097225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45972.611319097225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45972.611319097225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45972.611319097225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45972.611319097225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45972.611319097225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45972.611319097225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45972.611319097225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45972.611319097225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45972.611319097225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45972.611319097225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45972.611319097225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45972.611319097225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45972.611319097225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45972.611319097225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45972.611319097225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45972.611319097225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45972.611319097225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45972.611319097225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45972.611319097225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45972.611319097225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45972.611319097225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45972.611319097225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45972.611319097225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45972.611319097225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45972.611319097225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45972.611319097225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45972.611319097225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45972.611319097225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45972.611319097225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45972.611319097225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45972.611319097225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45972.611319097225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45972.611319097225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45972.611319097225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45972.611319097225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45972.611319097225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45972.611319097225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45972.611319097225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45972.611319097225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45972.611319097225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45972.611319097225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45972.611319097225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45972.611319097225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45972.611319097225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45972.611319097225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45972.611319097225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45972.611319097225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45972.611319097225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45972.611319097225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45972.611319097225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45972.611319097225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45972.611319097225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45972.611319097225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45972.611319097225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45972.611319097225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45972.611319097225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45972.611319097225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45972.611319097225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45972.611319097225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45972.611319097225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45972.611319097225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ref="G163:G226" ca="1" si="4">IFERROR(NOW()-F163,"")</f>
        <v>45972.611319097225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45972.611319097225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45972.611319097225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45972.611319097225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45972.611319097225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45972.611319097225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45972.611319097225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45972.611319097225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45972.611319097225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45972.611319097225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45972.611319097225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45972.611319097225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45972.611319097225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45972.611319097225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45972.611319097225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45972.611319097225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45972.611319097225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45972.611319097225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45972.611319097225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45972.611319097225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45972.611319097225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45972.611319097225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45972.611319097225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45972.611319097225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45972.611319097225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45972.611319097225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45972.611319097225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45972.611319097225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45972.611319097225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45972.611319097225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45972.611319097225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45972.611319097225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45972.611319097225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45972.611319097225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45972.611319097225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45972.611319097225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45972.611319097225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45972.611319097225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45972.611319097225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45972.611319097225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45972.611319097225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45972.611319097225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45972.611319097225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45972.611319097225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45972.611319097225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45972.611319097225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45972.611319097225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45972.611319097225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45972.611319097225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45972.611319097225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45972.611319097225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45972.611319097225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45972.611319097225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45972.611319097225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45972.611319097225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45972.611319097225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45972.611319097225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45972.611319097225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45972.611319097225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45972.611319097225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45972.611319097225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45972.611319097225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45972.611319097225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45972.611319097225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ref="G227:G290" ca="1" si="5">IFERROR(NOW()-F227,"")</f>
        <v>45972.611319097225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45972.611319097225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45972.611319097225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45972.611319097225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45972.611319097225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45972.611319097225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45972.611319097225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45972.611319097225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45972.611319097225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45972.611319097225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45972.611319097225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45972.611319097225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45972.611319097225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45972.611319097225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45972.611319097225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45972.611319097225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45972.611319097225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45972.611319097225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45972.611319097225</v>
      </c>
      <c r="H245" s="124"/>
      <c r="I245" s="124" t="str">
        <f>IFERROR(VLOOKUP(D245,DB!A:F,6,0),"")</f>
        <v/>
      </c>
      <c r="J245" s="124" t="str">
        <f>IFERROR(VLOOKUP(D245,DB!A:G,7,0),"")</f>
        <v/>
      </c>
      <c r="K245" s="124"/>
      <c r="L245" s="124" t="str">
        <f>IFERROR(VLOOKUP(D245,DB!A:I,9,0),"")</f>
        <v/>
      </c>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sheetData>
  <dataValidations count="2">
    <dataValidation allowBlank="1" showInputMessage="1" showErrorMessage="1" sqref="E1" xr:uid="{920C6338-E771-4DAE-8C89-92A9093EA4DE}"/>
    <dataValidation type="list" allowBlank="1" showInputMessage="1" showErrorMessage="1" sqref="E2:E2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4"/>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39121</v>
      </c>
      <c r="B2" s="141" t="str">
        <f>IFERROR(VLOOKUP(D2,DB!A:K,11,0),"")</f>
        <v>R6</v>
      </c>
      <c r="C2" s="142">
        <v>1</v>
      </c>
      <c r="D2" s="141" t="s">
        <v>33728</v>
      </c>
      <c r="E2" s="124" t="s">
        <v>39100</v>
      </c>
      <c r="F2" s="143">
        <v>45972.481122685182</v>
      </c>
      <c r="G2" s="105">
        <f t="shared" ref="G2" ca="1" si="0">IFERROR(NOW()-F2,"-")</f>
        <v>0.13019641204300569</v>
      </c>
      <c r="H2" s="143">
        <v>45972.475324074076</v>
      </c>
      <c r="I2" s="141" t="str">
        <f>IFERROR(VLOOKUP(D2,DB!A:F,6,0),"")</f>
        <v>Generator-SG</v>
      </c>
      <c r="J2" s="141" t="str">
        <f>IFERROR(VLOOKUP(D2,DB!A:G,7,0),"")</f>
        <v>Dead</v>
      </c>
      <c r="K2" s="144" t="s">
        <v>39122</v>
      </c>
      <c r="L2" s="145" t="str">
        <f>IFERROR(VLOOKUP(D2,DB!A:I,9,0),"")</f>
        <v>Latis</v>
      </c>
    </row>
    <row r="3" spans="1:16382" ht="31.5" customHeight="1">
      <c r="A3" s="140"/>
      <c r="B3" s="141" t="str">
        <f>IFERROR(VLOOKUP(D3,DB!A:K,11,0),"")</f>
        <v/>
      </c>
      <c r="C3" s="142"/>
      <c r="D3" s="141"/>
      <c r="E3" s="124"/>
      <c r="F3" s="143"/>
      <c r="G3" s="105">
        <f t="shared" ref="G3:G66" ca="1" si="1">IFERROR(NOW()-F3,"-")</f>
        <v>45972.611319097225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1"/>
        <v>45972.611319097225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1"/>
        <v>45972.611319097225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45972.611319097225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45972.611319097225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45972.611319097225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45972.611319097225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45972.611319097225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45972.611319097225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45972.611319097225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45972.611319097225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45972.611319097225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45972.611319097225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45972.611319097225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45972.611319097225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45972.611319097225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45972.611319097225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45972.611319097225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45972.611319097225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45972.611319097225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45972.611319097225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45972.611319097225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45972.611319097225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45972.611319097225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45972.611319097225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45972.611319097225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45972.611319097225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45972.611319097225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45972.611319097225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45972.611319097225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45972.611319097225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45972.611319097225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45972.611319097225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45972.611319097225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45972.611319097225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45972.611319097225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45972.611319097225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45972.611319097225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45972.611319097225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45972.611319097225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45972.611319097225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45972.611319097225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45972.611319097225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45972.611319097225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45972.611319097225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45972.611319097225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45972.611319097225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45972.611319097225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45972.611319097225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45972.611319097225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45972.611319097225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45972.611319097225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45972.611319097225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45972.611319097225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45972.611319097225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45972.611319097225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45972.611319097225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45972.611319097225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45972.611319097225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45972.611319097225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45972.611319097225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45972.611319097225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45972.611319097225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45972.611319097225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ref="G67:G130" ca="1" si="2">IFERROR(NOW()-F67,"-")</f>
        <v>45972.611319097225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2"/>
        <v>45972.611319097225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2"/>
        <v>45972.611319097225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45972.611319097225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45972.611319097225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45972.611319097225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45972.611319097225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45972.611319097225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45972.611319097225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45972.611319097225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45972.611319097225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45972.611319097225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45972.611319097225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45972.611319097225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45972.611319097225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45972.611319097225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45972.611319097225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45972.611319097225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45972.611319097225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45972.611319097225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45972.611319097225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45972.611319097225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45972.611319097225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45972.611319097225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45972.611319097225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45972.611319097225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45972.611319097225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45972.611319097225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45972.611319097225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45972.611319097225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45972.611319097225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45972.611319097225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45972.611319097225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45972.611319097225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45972.611319097225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45972.611319097225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45972.611319097225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45972.611319097225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45972.611319097225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45972.611319097225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45972.611319097225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45972.611319097225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45972.611319097225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45972.611319097225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45972.611319097225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45972.611319097225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45972.611319097225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45972.611319097225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45972.611319097225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45972.611319097225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45972.611319097225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45972.611319097225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45972.611319097225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45972.611319097225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45972.611319097225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45972.611319097225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45972.611319097225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45972.611319097225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45972.611319097225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45972.611319097225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45972.611319097225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45972.611319097225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45972.611319097225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45972.611319097225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ref="G131:G164" ca="1" si="3">IFERROR(NOW()-F131,"-")</f>
        <v>45972.611319097225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3"/>
        <v>45972.611319097225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3"/>
        <v>45972.611319097225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45972.611319097225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45972.611319097225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45972.611319097225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45972.611319097225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45972.611319097225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45972.611319097225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45972.611319097225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45972.611319097225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45972.611319097225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45972.611319097225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45972.611319097225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45972.611319097225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45972.611319097225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45972.611319097225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45972.611319097225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45972.611319097225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45972.611319097225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45972.611319097225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45972.611319097225</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45972.611319097225</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45972.611319097225</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45972.611319097225</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45972.611319097225</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45972.611319097225</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45972.611319097225</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45972.611319097225</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45972.611319097225</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45972.611319097225</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45972.611319097225</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45972.611319097225</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45972.611319097225</v>
      </c>
      <c r="H164" s="143"/>
      <c r="I164" s="141" t="str">
        <f>IFERROR(VLOOKUP(D164,DB!A:F,6,0),"")</f>
        <v/>
      </c>
      <c r="J164" s="141" t="str">
        <f>IFERROR(VLOOKUP(D164,DB!A:G,7,0),"")</f>
        <v/>
      </c>
      <c r="K164" s="144"/>
      <c r="L164" s="145" t="str">
        <f>IFERROR(VLOOKUP(D164,DB!A:I,9,0),"")</f>
        <v/>
      </c>
    </row>
  </sheetData>
  <dataValidations count="2">
    <dataValidation allowBlank="1" showInputMessage="1" showErrorMessage="1" sqref="E1" xr:uid="{9E1BC488-8814-4F8A-8DBE-742B3278AB71}"/>
    <dataValidation type="list" allowBlank="1" showInputMessage="1" showErrorMessage="1" sqref="E2:E1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2025-11-11T11:42:20Z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